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D03\Farm Management\1. Cost of Production\1.2. Forages\Forage Calculators\2026 DRAFT\"/>
    </mc:Choice>
  </mc:AlternateContent>
  <xr:revisionPtr revIDLastSave="0" documentId="13_ncr:1_{F8EDC909-B04C-4C54-8D91-FF3DB3239E59}" xr6:coauthVersionLast="47" xr6:coauthVersionMax="47" xr10:uidLastSave="{00000000-0000-0000-0000-000000000000}"/>
  <workbookProtection workbookAlgorithmName="SHA-512" workbookHashValue="ecj5IUXHUFGknDNi2dQZtgy3471LURqLf6NF+2A7HzPLuTHt22p9S4Nx1pTmFwhYp6d80AxLvKBHn8wHCDe46A==" workbookSaltValue="IcYwM/5W3jMuYP7mwHx5wQ==" workbookSpinCount="100000" lockStructure="1"/>
  <bookViews>
    <workbookView xWindow="-110" yWindow="-110" windowWidth="19420" windowHeight="10300" xr2:uid="{00000000-000D-0000-FFFF-FFFF00000000}"/>
  </bookViews>
  <sheets>
    <sheet name="Forage Supply" sheetId="5" r:id="rId1"/>
    <sheet name="Winter Rations" sheetId="2" r:id="rId2"/>
    <sheet name="DATA (HIDE)" sheetId="6" state="hidden" r:id="rId3"/>
  </sheets>
  <definedNames>
    <definedName name="CowPrice">'Forage Supply'!$F$202</definedName>
    <definedName name="DMavailable">'DATA (HIDE)'!$F$3</definedName>
    <definedName name="DMcostPERton">'Forage Supply'!$D$294</definedName>
    <definedName name="DMcow">'DATA (HIDE)'!$A$4</definedName>
    <definedName name="DMneeded">'DATA (HIDE)'!$E$3</definedName>
    <definedName name="_xlnm.Print_Area" localSheetId="0">'Forage Supply'!$A$1:$H$307</definedName>
    <definedName name="_xlnm.Print_Area" localSheetId="1">'Winter Rations'!$A$1:$L$74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29" i="2"/>
  <c r="A57" i="2" l="1"/>
  <c r="D62" i="2"/>
  <c r="D61" i="2"/>
  <c r="A63" i="2"/>
  <c r="A62" i="2"/>
  <c r="A61" i="2"/>
  <c r="H57" i="2"/>
  <c r="H56" i="2"/>
  <c r="H55" i="2"/>
  <c r="D56" i="2"/>
  <c r="D55" i="2"/>
  <c r="A56" i="2"/>
  <c r="A55" i="2"/>
  <c r="H51" i="2"/>
  <c r="H50" i="2"/>
  <c r="H49" i="2"/>
  <c r="D51" i="2"/>
  <c r="D50" i="2"/>
  <c r="D49" i="2"/>
  <c r="A49" i="2"/>
  <c r="C20" i="2"/>
  <c r="E20" i="2" s="1"/>
  <c r="B20" i="2"/>
  <c r="A20" i="2"/>
  <c r="C19" i="2"/>
  <c r="B19" i="2"/>
  <c r="A19" i="2"/>
  <c r="C18" i="2"/>
  <c r="B18" i="2"/>
  <c r="A18" i="2"/>
  <c r="C17" i="2"/>
  <c r="B17" i="2"/>
  <c r="A17" i="2"/>
  <c r="C16" i="2"/>
  <c r="B16" i="2"/>
  <c r="A16" i="2"/>
  <c r="C15" i="2"/>
  <c r="B15" i="2"/>
  <c r="A15" i="2"/>
  <c r="F8" i="2"/>
  <c r="F7" i="2"/>
  <c r="F6" i="2"/>
  <c r="D8" i="2"/>
  <c r="D7" i="2"/>
  <c r="D6" i="2"/>
  <c r="F5" i="2"/>
  <c r="D5" i="2"/>
  <c r="C8" i="2"/>
  <c r="C7" i="2"/>
  <c r="C6" i="2"/>
  <c r="C5" i="2"/>
  <c r="B8" i="2"/>
  <c r="B7" i="2"/>
  <c r="B6" i="2"/>
  <c r="B5" i="2"/>
  <c r="A8" i="2"/>
  <c r="A7" i="2"/>
  <c r="A6" i="2"/>
  <c r="A5" i="2"/>
  <c r="E15" i="2" l="1"/>
  <c r="E16" i="2"/>
  <c r="E19" i="2"/>
  <c r="E18" i="2"/>
  <c r="E17" i="2"/>
  <c r="H5" i="2"/>
  <c r="J5" i="2" s="1"/>
  <c r="H6" i="2"/>
  <c r="J6" i="2" s="1"/>
  <c r="H7" i="2"/>
  <c r="J7" i="2" s="1"/>
  <c r="H8" i="2"/>
  <c r="J8" i="2" s="1"/>
  <c r="B206" i="5"/>
  <c r="B205" i="5"/>
  <c r="B204" i="5"/>
  <c r="B203" i="5"/>
  <c r="E21" i="2" l="1"/>
  <c r="H9" i="2"/>
  <c r="C206" i="5"/>
  <c r="C205" i="5"/>
  <c r="C204" i="5"/>
  <c r="C203" i="5"/>
  <c r="E22" i="2" l="1"/>
  <c r="E23" i="2" s="1"/>
  <c r="E287" i="5"/>
  <c r="G206" i="5"/>
  <c r="G205" i="5"/>
  <c r="G204" i="5"/>
  <c r="G203" i="5"/>
  <c r="H206" i="5"/>
  <c r="H205" i="5"/>
  <c r="H204" i="5"/>
  <c r="H203" i="5"/>
  <c r="C202" i="5"/>
  <c r="H202" i="5" s="1"/>
  <c r="F186" i="5"/>
  <c r="G148" i="5"/>
  <c r="F148" i="5"/>
  <c r="G147" i="5"/>
  <c r="F147" i="5"/>
  <c r="G146" i="5"/>
  <c r="F146" i="5"/>
  <c r="G145" i="5"/>
  <c r="F145" i="5"/>
  <c r="G144" i="5"/>
  <c r="F144" i="5"/>
  <c r="F143" i="5"/>
  <c r="G143" i="5"/>
  <c r="F78" i="5"/>
  <c r="F77" i="5"/>
  <c r="F76" i="5"/>
  <c r="F75" i="5"/>
  <c r="F74" i="5"/>
  <c r="F73" i="5"/>
  <c r="A46" i="2" l="1"/>
  <c r="F49" i="2"/>
  <c r="J50" i="2"/>
  <c r="F50" i="2"/>
  <c r="F61" i="2"/>
  <c r="B61" i="2"/>
  <c r="B56" i="2"/>
  <c r="F55" i="2"/>
  <c r="B49" i="2"/>
  <c r="B52" i="2" s="1"/>
  <c r="B63" i="2"/>
  <c r="J57" i="2"/>
  <c r="F56" i="2"/>
  <c r="J49" i="2"/>
  <c r="B57" i="2"/>
  <c r="J51" i="2"/>
  <c r="F51" i="2"/>
  <c r="F62" i="2"/>
  <c r="J55" i="2"/>
  <c r="J56" i="2"/>
  <c r="B55" i="2"/>
  <c r="B62" i="2"/>
  <c r="H207" i="5"/>
  <c r="E227" i="5" s="1"/>
  <c r="G207" i="5"/>
  <c r="F149" i="5"/>
  <c r="G149" i="5"/>
  <c r="F79" i="5"/>
  <c r="G42" i="5"/>
  <c r="G41" i="5"/>
  <c r="G40" i="5"/>
  <c r="G39" i="5"/>
  <c r="B64" i="2" l="1"/>
  <c r="J52" i="2"/>
  <c r="B58" i="2"/>
  <c r="F64" i="2"/>
  <c r="J58" i="2"/>
  <c r="F52" i="2"/>
  <c r="F58" i="2"/>
  <c r="G310" i="5"/>
  <c r="G309" i="5"/>
  <c r="G43" i="5"/>
  <c r="F255" i="5" s="1"/>
  <c r="I1003" i="6"/>
  <c r="I1002" i="6"/>
  <c r="I1001" i="6"/>
  <c r="I1000" i="6"/>
  <c r="I999" i="6"/>
  <c r="I998" i="6"/>
  <c r="I997" i="6"/>
  <c r="I996" i="6"/>
  <c r="I995" i="6"/>
  <c r="I994" i="6"/>
  <c r="I993" i="6"/>
  <c r="I992" i="6"/>
  <c r="I991" i="6"/>
  <c r="I990" i="6"/>
  <c r="I989" i="6"/>
  <c r="I988" i="6"/>
  <c r="I987" i="6"/>
  <c r="I986" i="6"/>
  <c r="I985" i="6"/>
  <c r="I984" i="6"/>
  <c r="I983" i="6"/>
  <c r="I982" i="6"/>
  <c r="I981" i="6"/>
  <c r="I980" i="6"/>
  <c r="I979" i="6"/>
  <c r="I978" i="6"/>
  <c r="I977" i="6"/>
  <c r="I976" i="6"/>
  <c r="I975" i="6"/>
  <c r="I974" i="6"/>
  <c r="I973" i="6"/>
  <c r="I972" i="6"/>
  <c r="I971" i="6"/>
  <c r="I970" i="6"/>
  <c r="I969" i="6"/>
  <c r="I968" i="6"/>
  <c r="I967" i="6"/>
  <c r="I966" i="6"/>
  <c r="I965" i="6"/>
  <c r="I964" i="6"/>
  <c r="I963" i="6"/>
  <c r="I962" i="6"/>
  <c r="I961" i="6"/>
  <c r="I960" i="6"/>
  <c r="I959" i="6"/>
  <c r="I958" i="6"/>
  <c r="I957" i="6"/>
  <c r="I956" i="6"/>
  <c r="I955" i="6"/>
  <c r="I954" i="6"/>
  <c r="I953" i="6"/>
  <c r="I952" i="6"/>
  <c r="I951" i="6"/>
  <c r="I950" i="6"/>
  <c r="I949" i="6"/>
  <c r="I948" i="6"/>
  <c r="I947" i="6"/>
  <c r="I946" i="6"/>
  <c r="I945" i="6"/>
  <c r="I944" i="6"/>
  <c r="I943" i="6"/>
  <c r="I942" i="6"/>
  <c r="I941" i="6"/>
  <c r="I940" i="6"/>
  <c r="I939" i="6"/>
  <c r="I938" i="6"/>
  <c r="I937" i="6"/>
  <c r="I936" i="6"/>
  <c r="I935" i="6"/>
  <c r="I934" i="6"/>
  <c r="I933" i="6"/>
  <c r="I932" i="6"/>
  <c r="I931" i="6"/>
  <c r="I930" i="6"/>
  <c r="I929" i="6"/>
  <c r="I928" i="6"/>
  <c r="I927" i="6"/>
  <c r="I926" i="6"/>
  <c r="I925" i="6"/>
  <c r="I924" i="6"/>
  <c r="I923" i="6"/>
  <c r="I922" i="6"/>
  <c r="I921" i="6"/>
  <c r="I920" i="6"/>
  <c r="I919" i="6"/>
  <c r="I918" i="6"/>
  <c r="I917" i="6"/>
  <c r="I916" i="6"/>
  <c r="I915" i="6"/>
  <c r="I914" i="6"/>
  <c r="I913" i="6"/>
  <c r="I912" i="6"/>
  <c r="I911" i="6"/>
  <c r="I910" i="6"/>
  <c r="I909" i="6"/>
  <c r="I908" i="6"/>
  <c r="I907" i="6"/>
  <c r="I906" i="6"/>
  <c r="I905" i="6"/>
  <c r="I904" i="6"/>
  <c r="I903" i="6"/>
  <c r="I902" i="6"/>
  <c r="I901" i="6"/>
  <c r="I900" i="6"/>
  <c r="I899" i="6"/>
  <c r="I898" i="6"/>
  <c r="I897" i="6"/>
  <c r="I896" i="6"/>
  <c r="I895" i="6"/>
  <c r="I894" i="6"/>
  <c r="I893" i="6"/>
  <c r="I892" i="6"/>
  <c r="I891" i="6"/>
  <c r="I890"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5" i="6"/>
  <c r="I854" i="6"/>
  <c r="I853" i="6"/>
  <c r="I852" i="6"/>
  <c r="I851" i="6"/>
  <c r="I850" i="6"/>
  <c r="I849" i="6"/>
  <c r="I848" i="6"/>
  <c r="I847" i="6"/>
  <c r="I846" i="6"/>
  <c r="I845" i="6"/>
  <c r="I844" i="6"/>
  <c r="I843" i="6"/>
  <c r="I842" i="6"/>
  <c r="I841" i="6"/>
  <c r="I840" i="6"/>
  <c r="I839" i="6"/>
  <c r="I838" i="6"/>
  <c r="I837" i="6"/>
  <c r="I836" i="6"/>
  <c r="I835" i="6"/>
  <c r="I834" i="6"/>
  <c r="I833" i="6"/>
  <c r="I832" i="6"/>
  <c r="I831" i="6"/>
  <c r="I830" i="6"/>
  <c r="I829" i="6"/>
  <c r="I828" i="6"/>
  <c r="I827" i="6"/>
  <c r="I826" i="6"/>
  <c r="I825" i="6"/>
  <c r="I824" i="6"/>
  <c r="I823" i="6"/>
  <c r="I822" i="6"/>
  <c r="I821" i="6"/>
  <c r="I820" i="6"/>
  <c r="I819" i="6"/>
  <c r="I818" i="6"/>
  <c r="I817" i="6"/>
  <c r="I816" i="6"/>
  <c r="I815" i="6"/>
  <c r="I814" i="6"/>
  <c r="I813" i="6"/>
  <c r="I812" i="6"/>
  <c r="I811" i="6"/>
  <c r="I810" i="6"/>
  <c r="I809" i="6"/>
  <c r="I808" i="6"/>
  <c r="I807" i="6"/>
  <c r="I806" i="6"/>
  <c r="I805" i="6"/>
  <c r="I804" i="6"/>
  <c r="I803" i="6"/>
  <c r="I802" i="6"/>
  <c r="I801" i="6"/>
  <c r="I800" i="6"/>
  <c r="I799" i="6"/>
  <c r="I798" i="6"/>
  <c r="I797" i="6"/>
  <c r="I796" i="6"/>
  <c r="I795" i="6"/>
  <c r="I794" i="6"/>
  <c r="I793" i="6"/>
  <c r="I792" i="6"/>
  <c r="I791" i="6"/>
  <c r="I790" i="6"/>
  <c r="I789" i="6"/>
  <c r="I788" i="6"/>
  <c r="I787" i="6"/>
  <c r="I786" i="6"/>
  <c r="I785" i="6"/>
  <c r="I784" i="6"/>
  <c r="I783" i="6"/>
  <c r="I782" i="6"/>
  <c r="I781" i="6"/>
  <c r="I780" i="6"/>
  <c r="I779" i="6"/>
  <c r="I778" i="6"/>
  <c r="I777" i="6"/>
  <c r="I776" i="6"/>
  <c r="I775" i="6"/>
  <c r="I774" i="6"/>
  <c r="I773" i="6"/>
  <c r="I772" i="6"/>
  <c r="I771" i="6"/>
  <c r="I770" i="6"/>
  <c r="I769" i="6"/>
  <c r="I768" i="6"/>
  <c r="I767" i="6"/>
  <c r="I766" i="6"/>
  <c r="I765" i="6"/>
  <c r="I764" i="6"/>
  <c r="I763" i="6"/>
  <c r="I762" i="6"/>
  <c r="I761" i="6"/>
  <c r="I760" i="6"/>
  <c r="I759" i="6"/>
  <c r="I758" i="6"/>
  <c r="I757" i="6"/>
  <c r="I756" i="6"/>
  <c r="I755" i="6"/>
  <c r="I754" i="6"/>
  <c r="I753" i="6"/>
  <c r="I752" i="6"/>
  <c r="I751" i="6"/>
  <c r="I750" i="6"/>
  <c r="I749" i="6"/>
  <c r="I748" i="6"/>
  <c r="I747" i="6"/>
  <c r="I746" i="6"/>
  <c r="I745" i="6"/>
  <c r="I744" i="6"/>
  <c r="I743" i="6"/>
  <c r="I742" i="6"/>
  <c r="I741" i="6"/>
  <c r="I740" i="6"/>
  <c r="I739" i="6"/>
  <c r="I738" i="6"/>
  <c r="I737" i="6"/>
  <c r="I736" i="6"/>
  <c r="I735" i="6"/>
  <c r="I734" i="6"/>
  <c r="I733" i="6"/>
  <c r="I732" i="6"/>
  <c r="I731" i="6"/>
  <c r="I730" i="6"/>
  <c r="I729" i="6"/>
  <c r="I728" i="6"/>
  <c r="I727" i="6"/>
  <c r="I726" i="6"/>
  <c r="I725" i="6"/>
  <c r="I724" i="6"/>
  <c r="I723" i="6"/>
  <c r="I722" i="6"/>
  <c r="I721" i="6"/>
  <c r="I720" i="6"/>
  <c r="I719" i="6"/>
  <c r="I718" i="6"/>
  <c r="I717" i="6"/>
  <c r="I716" i="6"/>
  <c r="I715" i="6"/>
  <c r="I714" i="6"/>
  <c r="I713" i="6"/>
  <c r="I712" i="6"/>
  <c r="I711" i="6"/>
  <c r="I710" i="6"/>
  <c r="I709" i="6"/>
  <c r="I708" i="6"/>
  <c r="I707" i="6"/>
  <c r="I706" i="6"/>
  <c r="I705" i="6"/>
  <c r="I704" i="6"/>
  <c r="I703" i="6"/>
  <c r="I702" i="6"/>
  <c r="I701" i="6"/>
  <c r="I700" i="6"/>
  <c r="I699" i="6"/>
  <c r="I698" i="6"/>
  <c r="I697" i="6"/>
  <c r="I696" i="6"/>
  <c r="I695" i="6"/>
  <c r="I694" i="6"/>
  <c r="I693" i="6"/>
  <c r="I692" i="6"/>
  <c r="I691" i="6"/>
  <c r="I690" i="6"/>
  <c r="I689" i="6"/>
  <c r="I688" i="6"/>
  <c r="I687" i="6"/>
  <c r="I686" i="6"/>
  <c r="I685" i="6"/>
  <c r="I684" i="6"/>
  <c r="I683" i="6"/>
  <c r="I682" i="6"/>
  <c r="I681" i="6"/>
  <c r="I680" i="6"/>
  <c r="I679" i="6"/>
  <c r="I678" i="6"/>
  <c r="I677" i="6"/>
  <c r="I676" i="6"/>
  <c r="I675" i="6"/>
  <c r="I674" i="6"/>
  <c r="I673" i="6"/>
  <c r="I672" i="6"/>
  <c r="I671" i="6"/>
  <c r="I670" i="6"/>
  <c r="I669" i="6"/>
  <c r="I668" i="6"/>
  <c r="I667" i="6"/>
  <c r="I666" i="6"/>
  <c r="I665" i="6"/>
  <c r="I664" i="6"/>
  <c r="I663" i="6"/>
  <c r="I662" i="6"/>
  <c r="I661" i="6"/>
  <c r="I660" i="6"/>
  <c r="I659" i="6"/>
  <c r="I658" i="6"/>
  <c r="I657" i="6"/>
  <c r="I656" i="6"/>
  <c r="I655" i="6"/>
  <c r="I654" i="6"/>
  <c r="I653" i="6"/>
  <c r="I652" i="6"/>
  <c r="I651" i="6"/>
  <c r="I650" i="6"/>
  <c r="I649" i="6"/>
  <c r="I648" i="6"/>
  <c r="I647" i="6"/>
  <c r="I646" i="6"/>
  <c r="I645" i="6"/>
  <c r="I644" i="6"/>
  <c r="I643" i="6"/>
  <c r="I642" i="6"/>
  <c r="I641" i="6"/>
  <c r="I640" i="6"/>
  <c r="I639" i="6"/>
  <c r="I638" i="6"/>
  <c r="I637" i="6"/>
  <c r="I636" i="6"/>
  <c r="I635" i="6"/>
  <c r="I634" i="6"/>
  <c r="I633" i="6"/>
  <c r="I632" i="6"/>
  <c r="I631" i="6"/>
  <c r="I630" i="6"/>
  <c r="I629" i="6"/>
  <c r="I628" i="6"/>
  <c r="I627" i="6"/>
  <c r="I626" i="6"/>
  <c r="I625" i="6"/>
  <c r="I624" i="6"/>
  <c r="I623" i="6"/>
  <c r="I622" i="6"/>
  <c r="I621" i="6"/>
  <c r="I620" i="6"/>
  <c r="I619" i="6"/>
  <c r="I618" i="6"/>
  <c r="I617" i="6"/>
  <c r="I616" i="6"/>
  <c r="I615" i="6"/>
  <c r="I614" i="6"/>
  <c r="I613" i="6"/>
  <c r="I612" i="6"/>
  <c r="I611" i="6"/>
  <c r="I610" i="6"/>
  <c r="I609" i="6"/>
  <c r="I608" i="6"/>
  <c r="I607" i="6"/>
  <c r="I606" i="6"/>
  <c r="I605" i="6"/>
  <c r="I604" i="6"/>
  <c r="I603" i="6"/>
  <c r="I602" i="6"/>
  <c r="I601" i="6"/>
  <c r="I600" i="6"/>
  <c r="I599" i="6"/>
  <c r="I598" i="6"/>
  <c r="I597" i="6"/>
  <c r="I596" i="6"/>
  <c r="I595" i="6"/>
  <c r="I594" i="6"/>
  <c r="I593" i="6"/>
  <c r="I592" i="6"/>
  <c r="I591" i="6"/>
  <c r="I590" i="6"/>
  <c r="I589" i="6"/>
  <c r="I588" i="6"/>
  <c r="I587" i="6"/>
  <c r="I586" i="6"/>
  <c r="I585" i="6"/>
  <c r="I584" i="6"/>
  <c r="I583" i="6"/>
  <c r="I582" i="6"/>
  <c r="I581" i="6"/>
  <c r="I580" i="6"/>
  <c r="I579" i="6"/>
  <c r="I578" i="6"/>
  <c r="I577" i="6"/>
  <c r="I576" i="6"/>
  <c r="I575" i="6"/>
  <c r="I574" i="6"/>
  <c r="I573" i="6"/>
  <c r="I572" i="6"/>
  <c r="I571" i="6"/>
  <c r="I570" i="6"/>
  <c r="I569" i="6"/>
  <c r="I568" i="6"/>
  <c r="I567" i="6"/>
  <c r="I566" i="6"/>
  <c r="I565" i="6"/>
  <c r="I564" i="6"/>
  <c r="I563" i="6"/>
  <c r="I562" i="6"/>
  <c r="I561" i="6"/>
  <c r="I560" i="6"/>
  <c r="I559" i="6"/>
  <c r="I558" i="6"/>
  <c r="I557" i="6"/>
  <c r="I556" i="6"/>
  <c r="I555" i="6"/>
  <c r="I554" i="6"/>
  <c r="I553" i="6"/>
  <c r="I552" i="6"/>
  <c r="I551" i="6"/>
  <c r="I550" i="6"/>
  <c r="I549" i="6"/>
  <c r="I548" i="6"/>
  <c r="I547" i="6"/>
  <c r="I546" i="6"/>
  <c r="I545" i="6"/>
  <c r="I544" i="6"/>
  <c r="I543" i="6"/>
  <c r="I542" i="6"/>
  <c r="I541" i="6"/>
  <c r="I540" i="6"/>
  <c r="I539" i="6"/>
  <c r="I538" i="6"/>
  <c r="I537" i="6"/>
  <c r="I536" i="6"/>
  <c r="I535" i="6"/>
  <c r="I534" i="6"/>
  <c r="I533" i="6"/>
  <c r="I532" i="6"/>
  <c r="I531" i="6"/>
  <c r="I530" i="6"/>
  <c r="I529" i="6"/>
  <c r="I528" i="6"/>
  <c r="I527" i="6"/>
  <c r="I526" i="6"/>
  <c r="I525" i="6"/>
  <c r="I524" i="6"/>
  <c r="I523" i="6"/>
  <c r="I522" i="6"/>
  <c r="I521" i="6"/>
  <c r="I520" i="6"/>
  <c r="I519" i="6"/>
  <c r="I518" i="6"/>
  <c r="I517" i="6"/>
  <c r="I516" i="6"/>
  <c r="I515" i="6"/>
  <c r="I514" i="6"/>
  <c r="I513" i="6"/>
  <c r="I512" i="6"/>
  <c r="I511" i="6"/>
  <c r="I510" i="6"/>
  <c r="I509" i="6"/>
  <c r="I508" i="6"/>
  <c r="I507" i="6"/>
  <c r="I506" i="6"/>
  <c r="I505" i="6"/>
  <c r="I504" i="6"/>
  <c r="I503" i="6"/>
  <c r="I502" i="6"/>
  <c r="I501" i="6"/>
  <c r="I500" i="6"/>
  <c r="I499" i="6"/>
  <c r="I498" i="6"/>
  <c r="I497" i="6"/>
  <c r="I496" i="6"/>
  <c r="I495" i="6"/>
  <c r="I494" i="6"/>
  <c r="I493" i="6"/>
  <c r="I492" i="6"/>
  <c r="I491" i="6"/>
  <c r="I490" i="6"/>
  <c r="I489" i="6"/>
  <c r="I488" i="6"/>
  <c r="I487" i="6"/>
  <c r="I486" i="6"/>
  <c r="I485" i="6"/>
  <c r="I484" i="6"/>
  <c r="I483" i="6"/>
  <c r="I482" i="6"/>
  <c r="I481" i="6"/>
  <c r="I480" i="6"/>
  <c r="I479" i="6"/>
  <c r="I478" i="6"/>
  <c r="I477" i="6"/>
  <c r="I476" i="6"/>
  <c r="I475" i="6"/>
  <c r="I474" i="6"/>
  <c r="I473" i="6"/>
  <c r="I472" i="6"/>
  <c r="I471" i="6"/>
  <c r="I470" i="6"/>
  <c r="I469" i="6"/>
  <c r="I468" i="6"/>
  <c r="I467" i="6"/>
  <c r="I466" i="6"/>
  <c r="I465" i="6"/>
  <c r="I464" i="6"/>
  <c r="I463" i="6"/>
  <c r="I462" i="6"/>
  <c r="I461" i="6"/>
  <c r="I460" i="6"/>
  <c r="I459" i="6"/>
  <c r="I458" i="6"/>
  <c r="I457" i="6"/>
  <c r="I456" i="6"/>
  <c r="I455" i="6"/>
  <c r="I454" i="6"/>
  <c r="I453" i="6"/>
  <c r="I452" i="6"/>
  <c r="I451" i="6"/>
  <c r="I450" i="6"/>
  <c r="I449" i="6"/>
  <c r="I448" i="6"/>
  <c r="I447" i="6"/>
  <c r="I446" i="6"/>
  <c r="I445" i="6"/>
  <c r="I444" i="6"/>
  <c r="I443" i="6"/>
  <c r="I442" i="6"/>
  <c r="I44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I355" i="6"/>
  <c r="I354" i="6"/>
  <c r="I353" i="6"/>
  <c r="I352"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F287" i="5" l="1"/>
  <c r="F262" i="5"/>
  <c r="F264" i="5"/>
  <c r="E256" i="5"/>
  <c r="F263" i="5"/>
  <c r="E255" i="5"/>
  <c r="G322" i="5"/>
  <c r="G323" i="5"/>
  <c r="G321" i="5"/>
  <c r="G312" i="5"/>
  <c r="G326" i="5" s="1"/>
  <c r="G319" i="5"/>
  <c r="G313" i="5"/>
  <c r="G327" i="5" s="1"/>
  <c r="G311" i="5"/>
  <c r="G325" i="5" s="1"/>
  <c r="C122" i="5"/>
  <c r="G38" i="5"/>
  <c r="F122" i="5" s="1"/>
  <c r="A4" i="6" l="1"/>
  <c r="E203" i="5"/>
  <c r="C186" i="5"/>
  <c r="C227" i="5" s="1"/>
  <c r="E3" i="6"/>
  <c r="E205" i="5"/>
  <c r="E204" i="5"/>
  <c r="B202" i="5"/>
  <c r="G142" i="5"/>
  <c r="D273" i="5" s="1"/>
  <c r="F142" i="5"/>
  <c r="E186" i="5" s="1"/>
  <c r="E206" i="5" l="1"/>
  <c r="E1003" i="6"/>
  <c r="E1001" i="6"/>
  <c r="E999" i="6"/>
  <c r="E997" i="6"/>
  <c r="E995" i="6"/>
  <c r="E993" i="6"/>
  <c r="E991" i="6"/>
  <c r="E989" i="6"/>
  <c r="E987" i="6"/>
  <c r="E985" i="6"/>
  <c r="E983" i="6"/>
  <c r="E981" i="6"/>
  <c r="E979" i="6"/>
  <c r="E977" i="6"/>
  <c r="E975" i="6"/>
  <c r="E973" i="6"/>
  <c r="E971" i="6"/>
  <c r="E969" i="6"/>
  <c r="E967" i="6"/>
  <c r="E965" i="6"/>
  <c r="E963" i="6"/>
  <c r="E961" i="6"/>
  <c r="E959" i="6"/>
  <c r="E957" i="6"/>
  <c r="E955" i="6"/>
  <c r="E953" i="6"/>
  <c r="E951" i="6"/>
  <c r="E949" i="6"/>
  <c r="E947" i="6"/>
  <c r="E945" i="6"/>
  <c r="E943" i="6"/>
  <c r="E941" i="6"/>
  <c r="E939" i="6"/>
  <c r="E937" i="6"/>
  <c r="E935" i="6"/>
  <c r="E933" i="6"/>
  <c r="E931" i="6"/>
  <c r="E929" i="6"/>
  <c r="E927" i="6"/>
  <c r="E925" i="6"/>
  <c r="E923" i="6"/>
  <c r="E921" i="6"/>
  <c r="E1002" i="6"/>
  <c r="E1000" i="6"/>
  <c r="E998" i="6"/>
  <c r="E996" i="6"/>
  <c r="E994" i="6"/>
  <c r="E992" i="6"/>
  <c r="E990" i="6"/>
  <c r="E988" i="6"/>
  <c r="E986" i="6"/>
  <c r="E984" i="6"/>
  <c r="E982" i="6"/>
  <c r="E980" i="6"/>
  <c r="E978" i="6"/>
  <c r="E976" i="6"/>
  <c r="E974" i="6"/>
  <c r="E972" i="6"/>
  <c r="E970" i="6"/>
  <c r="E968" i="6"/>
  <c r="E966" i="6"/>
  <c r="E964" i="6"/>
  <c r="E962" i="6"/>
  <c r="E960" i="6"/>
  <c r="E958" i="6"/>
  <c r="E956" i="6"/>
  <c r="E954" i="6"/>
  <c r="E952" i="6"/>
  <c r="E950" i="6"/>
  <c r="E948" i="6"/>
  <c r="E946" i="6"/>
  <c r="E944" i="6"/>
  <c r="E942" i="6"/>
  <c r="E940" i="6"/>
  <c r="E938" i="6"/>
  <c r="E936" i="6"/>
  <c r="E934" i="6"/>
  <c r="E932" i="6"/>
  <c r="E930" i="6"/>
  <c r="E928" i="6"/>
  <c r="E926" i="6"/>
  <c r="E924" i="6"/>
  <c r="E922" i="6"/>
  <c r="E920" i="6"/>
  <c r="E918" i="6"/>
  <c r="E916" i="6"/>
  <c r="E914" i="6"/>
  <c r="E912" i="6"/>
  <c r="E910" i="6"/>
  <c r="E908" i="6"/>
  <c r="E906" i="6"/>
  <c r="E904" i="6"/>
  <c r="E902" i="6"/>
  <c r="E900" i="6"/>
  <c r="E898" i="6"/>
  <c r="E896" i="6"/>
  <c r="E894" i="6"/>
  <c r="E892" i="6"/>
  <c r="E890" i="6"/>
  <c r="E888" i="6"/>
  <c r="E886" i="6"/>
  <c r="E884" i="6"/>
  <c r="E882" i="6"/>
  <c r="E880" i="6"/>
  <c r="E878" i="6"/>
  <c r="E876" i="6"/>
  <c r="E874" i="6"/>
  <c r="E872" i="6"/>
  <c r="E870" i="6"/>
  <c r="E868" i="6"/>
  <c r="E866" i="6"/>
  <c r="E864" i="6"/>
  <c r="E862" i="6"/>
  <c r="E860" i="6"/>
  <c r="E858" i="6"/>
  <c r="E856" i="6"/>
  <c r="E854" i="6"/>
  <c r="E852" i="6"/>
  <c r="E850" i="6"/>
  <c r="E848" i="6"/>
  <c r="E846" i="6"/>
  <c r="E844" i="6"/>
  <c r="E842" i="6"/>
  <c r="E840" i="6"/>
  <c r="E838" i="6"/>
  <c r="E836" i="6"/>
  <c r="E834" i="6"/>
  <c r="E832" i="6"/>
  <c r="E919" i="6"/>
  <c r="E917" i="6"/>
  <c r="E915" i="6"/>
  <c r="E913" i="6"/>
  <c r="E911" i="6"/>
  <c r="E909" i="6"/>
  <c r="E907" i="6"/>
  <c r="E905" i="6"/>
  <c r="E903" i="6"/>
  <c r="E901" i="6"/>
  <c r="E899" i="6"/>
  <c r="E897" i="6"/>
  <c r="E895" i="6"/>
  <c r="E893" i="6"/>
  <c r="E891" i="6"/>
  <c r="E889" i="6"/>
  <c r="E887" i="6"/>
  <c r="E885" i="6"/>
  <c r="E883" i="6"/>
  <c r="E881" i="6"/>
  <c r="E879" i="6"/>
  <c r="E877" i="6"/>
  <c r="E875" i="6"/>
  <c r="E873" i="6"/>
  <c r="E871" i="6"/>
  <c r="E869" i="6"/>
  <c r="E867" i="6"/>
  <c r="E865" i="6"/>
  <c r="E863" i="6"/>
  <c r="E861" i="6"/>
  <c r="E859" i="6"/>
  <c r="E857" i="6"/>
  <c r="E855" i="6"/>
  <c r="E853" i="6"/>
  <c r="E851" i="6"/>
  <c r="E849" i="6"/>
  <c r="E847" i="6"/>
  <c r="E845" i="6"/>
  <c r="E843" i="6"/>
  <c r="E841" i="6"/>
  <c r="E828" i="6"/>
  <c r="E824" i="6"/>
  <c r="E820" i="6"/>
  <c r="E816" i="6"/>
  <c r="E812" i="6"/>
  <c r="E808" i="6"/>
  <c r="E804" i="6"/>
  <c r="E800" i="6"/>
  <c r="E796" i="6"/>
  <c r="E792" i="6"/>
  <c r="E788" i="6"/>
  <c r="E837" i="6"/>
  <c r="E839" i="6"/>
  <c r="E835" i="6"/>
  <c r="E833" i="6"/>
  <c r="E830" i="6"/>
  <c r="E825" i="6"/>
  <c r="E822" i="6"/>
  <c r="E817" i="6"/>
  <c r="E814" i="6"/>
  <c r="E809" i="6"/>
  <c r="E806" i="6"/>
  <c r="E801" i="6"/>
  <c r="E798" i="6"/>
  <c r="E793" i="6"/>
  <c r="E790" i="6"/>
  <c r="E784" i="6"/>
  <c r="E780" i="6"/>
  <c r="E776" i="6"/>
  <c r="E774" i="6"/>
  <c r="E772" i="6"/>
  <c r="E770" i="6"/>
  <c r="E768" i="6"/>
  <c r="E766" i="6"/>
  <c r="E764" i="6"/>
  <c r="E762" i="6"/>
  <c r="E760" i="6"/>
  <c r="E758" i="6"/>
  <c r="E756" i="6"/>
  <c r="E754" i="6"/>
  <c r="E752" i="6"/>
  <c r="E750" i="6"/>
  <c r="E748" i="6"/>
  <c r="E746" i="6"/>
  <c r="E744" i="6"/>
  <c r="E742" i="6"/>
  <c r="E740" i="6"/>
  <c r="E738" i="6"/>
  <c r="E736" i="6"/>
  <c r="E734" i="6"/>
  <c r="E732" i="6"/>
  <c r="E730" i="6"/>
  <c r="E728" i="6"/>
  <c r="E726" i="6"/>
  <c r="E724" i="6"/>
  <c r="E722" i="6"/>
  <c r="E720" i="6"/>
  <c r="E718" i="6"/>
  <c r="E716" i="6"/>
  <c r="E714" i="6"/>
  <c r="E712" i="6"/>
  <c r="E710" i="6"/>
  <c r="E708" i="6"/>
  <c r="E706" i="6"/>
  <c r="E704" i="6"/>
  <c r="E702" i="6"/>
  <c r="E700" i="6"/>
  <c r="E698" i="6"/>
  <c r="E696" i="6"/>
  <c r="E694" i="6"/>
  <c r="E692" i="6"/>
  <c r="E690" i="6"/>
  <c r="E688" i="6"/>
  <c r="E686" i="6"/>
  <c r="E684" i="6"/>
  <c r="E682" i="6"/>
  <c r="E831" i="6"/>
  <c r="E823" i="6"/>
  <c r="E815" i="6"/>
  <c r="E807" i="6"/>
  <c r="E799" i="6"/>
  <c r="E791" i="6"/>
  <c r="E785" i="6"/>
  <c r="E781" i="6"/>
  <c r="E769" i="6"/>
  <c r="E761" i="6"/>
  <c r="E753" i="6"/>
  <c r="E745" i="6"/>
  <c r="E737" i="6"/>
  <c r="E729" i="6"/>
  <c r="E721" i="6"/>
  <c r="E713" i="6"/>
  <c r="E705" i="6"/>
  <c r="E701" i="6"/>
  <c r="E697" i="6"/>
  <c r="E693" i="6"/>
  <c r="E689" i="6"/>
  <c r="E685" i="6"/>
  <c r="E813" i="6"/>
  <c r="E782" i="6"/>
  <c r="E765" i="6"/>
  <c r="E751" i="6"/>
  <c r="E747" i="6"/>
  <c r="E733" i="6"/>
  <c r="E719" i="6"/>
  <c r="E715" i="6"/>
  <c r="E699" i="6"/>
  <c r="E695" i="6"/>
  <c r="E691" i="6"/>
  <c r="E687" i="6"/>
  <c r="E683" i="6"/>
  <c r="E676" i="6"/>
  <c r="E675" i="6"/>
  <c r="E668" i="6"/>
  <c r="E667" i="6"/>
  <c r="E660" i="6"/>
  <c r="E659" i="6"/>
  <c r="E652" i="6"/>
  <c r="E651" i="6"/>
  <c r="E644" i="6"/>
  <c r="E643" i="6"/>
  <c r="E636" i="6"/>
  <c r="E635" i="6"/>
  <c r="E628" i="6"/>
  <c r="E627" i="6"/>
  <c r="E620" i="6"/>
  <c r="E619" i="6"/>
  <c r="E612" i="6"/>
  <c r="E611" i="6"/>
  <c r="E604" i="6"/>
  <c r="E603" i="6"/>
  <c r="E596" i="6"/>
  <c r="E595" i="6"/>
  <c r="E588" i="6"/>
  <c r="E587" i="6"/>
  <c r="E580" i="6"/>
  <c r="E579" i="6"/>
  <c r="E572" i="6"/>
  <c r="E571" i="6"/>
  <c r="E564" i="6"/>
  <c r="E563" i="6"/>
  <c r="E556" i="6"/>
  <c r="E555" i="6"/>
  <c r="E548" i="6"/>
  <c r="E547" i="6"/>
  <c r="E540" i="6"/>
  <c r="E539" i="6"/>
  <c r="E532" i="6"/>
  <c r="E531" i="6"/>
  <c r="E524" i="6"/>
  <c r="E523" i="6"/>
  <c r="E827" i="6"/>
  <c r="E818" i="6"/>
  <c r="E795" i="6"/>
  <c r="E786" i="6"/>
  <c r="E778" i="6"/>
  <c r="E771" i="6"/>
  <c r="E757" i="6"/>
  <c r="E749" i="6"/>
  <c r="E741" i="6"/>
  <c r="E727" i="6"/>
  <c r="E711" i="6"/>
  <c r="E681" i="6"/>
  <c r="E680" i="6"/>
  <c r="E678" i="6"/>
  <c r="E677" i="6"/>
  <c r="E671" i="6"/>
  <c r="E658" i="6"/>
  <c r="E649" i="6"/>
  <c r="E648" i="6"/>
  <c r="E646" i="6"/>
  <c r="E645" i="6"/>
  <c r="E639" i="6"/>
  <c r="E626" i="6"/>
  <c r="E617" i="6"/>
  <c r="E616" i="6"/>
  <c r="E614" i="6"/>
  <c r="E613" i="6"/>
  <c r="E607" i="6"/>
  <c r="E594" i="6"/>
  <c r="E585" i="6"/>
  <c r="E584" i="6"/>
  <c r="E582" i="6"/>
  <c r="E581" i="6"/>
  <c r="E575" i="6"/>
  <c r="E562" i="6"/>
  <c r="E553" i="6"/>
  <c r="E552" i="6"/>
  <c r="E550" i="6"/>
  <c r="E549" i="6"/>
  <c r="E543" i="6"/>
  <c r="E530" i="6"/>
  <c r="E517" i="6"/>
  <c r="E516" i="6"/>
  <c r="E509" i="6"/>
  <c r="E508" i="6"/>
  <c r="E501" i="6"/>
  <c r="E500" i="6"/>
  <c r="E493" i="6"/>
  <c r="E492" i="6"/>
  <c r="E485" i="6"/>
  <c r="E484" i="6"/>
  <c r="E477" i="6"/>
  <c r="E476" i="6"/>
  <c r="E469" i="6"/>
  <c r="E468" i="6"/>
  <c r="E461" i="6"/>
  <c r="E460" i="6"/>
  <c r="E453" i="6"/>
  <c r="E452" i="6"/>
  <c r="E445" i="6"/>
  <c r="E444" i="6"/>
  <c r="E437" i="6"/>
  <c r="E436" i="6"/>
  <c r="E429" i="6"/>
  <c r="E428" i="6"/>
  <c r="E421" i="6"/>
  <c r="E420" i="6"/>
  <c r="E413" i="6"/>
  <c r="E412" i="6"/>
  <c r="E405" i="6"/>
  <c r="E404" i="6"/>
  <c r="E397" i="6"/>
  <c r="E396" i="6"/>
  <c r="E389" i="6"/>
  <c r="E388" i="6"/>
  <c r="E381" i="6"/>
  <c r="E380" i="6"/>
  <c r="E373" i="6"/>
  <c r="E372" i="6"/>
  <c r="E365" i="6"/>
  <c r="E364" i="6"/>
  <c r="E357" i="6"/>
  <c r="E356" i="6"/>
  <c r="E349" i="6"/>
  <c r="E348" i="6"/>
  <c r="E341" i="6"/>
  <c r="E340" i="6"/>
  <c r="E333" i="6"/>
  <c r="E332" i="6"/>
  <c r="E325" i="6"/>
  <c r="E324" i="6"/>
  <c r="E317" i="6"/>
  <c r="E316" i="6"/>
  <c r="E309" i="6"/>
  <c r="E308" i="6"/>
  <c r="E301" i="6"/>
  <c r="E300" i="6"/>
  <c r="E293" i="6"/>
  <c r="E292" i="6"/>
  <c r="E285" i="6"/>
  <c r="E284" i="6"/>
  <c r="E277" i="6"/>
  <c r="E276" i="6"/>
  <c r="E269" i="6"/>
  <c r="E268" i="6"/>
  <c r="E261" i="6"/>
  <c r="E260" i="6"/>
  <c r="E253" i="6"/>
  <c r="E252" i="6"/>
  <c r="E245" i="6"/>
  <c r="E244" i="6"/>
  <c r="E237" i="6"/>
  <c r="E236" i="6"/>
  <c r="E229" i="6"/>
  <c r="E228" i="6"/>
  <c r="E226" i="6"/>
  <c r="E224" i="6"/>
  <c r="E222" i="6"/>
  <c r="E220" i="6"/>
  <c r="E218" i="6"/>
  <c r="E216" i="6"/>
  <c r="E214" i="6"/>
  <c r="E212" i="6"/>
  <c r="E210" i="6"/>
  <c r="E208" i="6"/>
  <c r="E206" i="6"/>
  <c r="E204" i="6"/>
  <c r="E202" i="6"/>
  <c r="E200" i="6"/>
  <c r="E198" i="6"/>
  <c r="E196" i="6"/>
  <c r="E194" i="6"/>
  <c r="E192" i="6"/>
  <c r="E190" i="6"/>
  <c r="E188" i="6"/>
  <c r="E186" i="6"/>
  <c r="E184" i="6"/>
  <c r="E182" i="6"/>
  <c r="E180" i="6"/>
  <c r="E178" i="6"/>
  <c r="E176" i="6"/>
  <c r="E174" i="6"/>
  <c r="E172" i="6"/>
  <c r="E170" i="6"/>
  <c r="E168" i="6"/>
  <c r="E166" i="6"/>
  <c r="E164" i="6"/>
  <c r="E162" i="6"/>
  <c r="E160" i="6"/>
  <c r="E158" i="6"/>
  <c r="E156" i="6"/>
  <c r="E154" i="6"/>
  <c r="E152" i="6"/>
  <c r="E150" i="6"/>
  <c r="E148" i="6"/>
  <c r="E146" i="6"/>
  <c r="E144" i="6"/>
  <c r="E142" i="6"/>
  <c r="E140" i="6"/>
  <c r="E138" i="6"/>
  <c r="E136" i="6"/>
  <c r="E134" i="6"/>
  <c r="E132" i="6"/>
  <c r="E130" i="6"/>
  <c r="E128" i="6"/>
  <c r="E126" i="6"/>
  <c r="E124" i="6"/>
  <c r="E122" i="6"/>
  <c r="E120" i="6"/>
  <c r="E118" i="6"/>
  <c r="E116" i="6"/>
  <c r="E114" i="6"/>
  <c r="E112" i="6"/>
  <c r="E110" i="6"/>
  <c r="E108" i="6"/>
  <c r="E106" i="6"/>
  <c r="E104" i="6"/>
  <c r="E102" i="6"/>
  <c r="E100" i="6"/>
  <c r="E98" i="6"/>
  <c r="E96" i="6"/>
  <c r="E94" i="6"/>
  <c r="E92" i="6"/>
  <c r="E90" i="6"/>
  <c r="E88" i="6"/>
  <c r="E86" i="6"/>
  <c r="E84" i="6"/>
  <c r="E82" i="6"/>
  <c r="E80" i="6"/>
  <c r="E78" i="6"/>
  <c r="E76" i="6"/>
  <c r="E74" i="6"/>
  <c r="E72" i="6"/>
  <c r="E70" i="6"/>
  <c r="E68" i="6"/>
  <c r="E66" i="6"/>
  <c r="E64" i="6"/>
  <c r="E62" i="6"/>
  <c r="E60" i="6"/>
  <c r="E58" i="6"/>
  <c r="E56" i="6"/>
  <c r="E54" i="6"/>
  <c r="E52" i="6"/>
  <c r="E50" i="6"/>
  <c r="E48" i="6"/>
  <c r="E46" i="6"/>
  <c r="E44" i="6"/>
  <c r="E42" i="6"/>
  <c r="E40" i="6"/>
  <c r="E38" i="6"/>
  <c r="E36" i="6"/>
  <c r="E34" i="6"/>
  <c r="E32" i="6"/>
  <c r="E30" i="6"/>
  <c r="E28" i="6"/>
  <c r="E26" i="6"/>
  <c r="E24" i="6"/>
  <c r="E22" i="6"/>
  <c r="E20" i="6"/>
  <c r="E18" i="6"/>
  <c r="E16" i="6"/>
  <c r="E14" i="6"/>
  <c r="E12" i="6"/>
  <c r="E10" i="6"/>
  <c r="E8" i="6"/>
  <c r="E6" i="6"/>
  <c r="E4" i="6"/>
  <c r="E829" i="6"/>
  <c r="E811" i="6"/>
  <c r="E803" i="6"/>
  <c r="E797" i="6"/>
  <c r="E783" i="6"/>
  <c r="E767" i="6"/>
  <c r="E755" i="6"/>
  <c r="E739" i="6"/>
  <c r="E725" i="6"/>
  <c r="E717" i="6"/>
  <c r="E709" i="6"/>
  <c r="E673" i="6"/>
  <c r="E672" i="6"/>
  <c r="E670" i="6"/>
  <c r="E669" i="6"/>
  <c r="E663" i="6"/>
  <c r="E650" i="6"/>
  <c r="E641" i="6"/>
  <c r="E640" i="6"/>
  <c r="E638" i="6"/>
  <c r="E637" i="6"/>
  <c r="E631" i="6"/>
  <c r="E618" i="6"/>
  <c r="E609" i="6"/>
  <c r="E608" i="6"/>
  <c r="E606" i="6"/>
  <c r="E605" i="6"/>
  <c r="E599" i="6"/>
  <c r="E586" i="6"/>
  <c r="E577" i="6"/>
  <c r="E576" i="6"/>
  <c r="E574" i="6"/>
  <c r="E573" i="6"/>
  <c r="E567" i="6"/>
  <c r="E554" i="6"/>
  <c r="E545" i="6"/>
  <c r="E544" i="6"/>
  <c r="E542" i="6"/>
  <c r="E541" i="6"/>
  <c r="E535" i="6"/>
  <c r="E522" i="6"/>
  <c r="E515" i="6"/>
  <c r="E514" i="6"/>
  <c r="E507" i="6"/>
  <c r="E506" i="6"/>
  <c r="E499" i="6"/>
  <c r="E498" i="6"/>
  <c r="E491" i="6"/>
  <c r="E490" i="6"/>
  <c r="E483" i="6"/>
  <c r="E482" i="6"/>
  <c r="E475" i="6"/>
  <c r="E474" i="6"/>
  <c r="E467" i="6"/>
  <c r="E466" i="6"/>
  <c r="E459" i="6"/>
  <c r="E458" i="6"/>
  <c r="E451" i="6"/>
  <c r="E450" i="6"/>
  <c r="E443" i="6"/>
  <c r="E442" i="6"/>
  <c r="E435" i="6"/>
  <c r="E434" i="6"/>
  <c r="E427" i="6"/>
  <c r="E426" i="6"/>
  <c r="E419" i="6"/>
  <c r="E418" i="6"/>
  <c r="E411" i="6"/>
  <c r="E410" i="6"/>
  <c r="E403" i="6"/>
  <c r="E402" i="6"/>
  <c r="E395" i="6"/>
  <c r="E394" i="6"/>
  <c r="E387" i="6"/>
  <c r="E386" i="6"/>
  <c r="E379" i="6"/>
  <c r="E378" i="6"/>
  <c r="E371" i="6"/>
  <c r="E370" i="6"/>
  <c r="E363" i="6"/>
  <c r="E362" i="6"/>
  <c r="E355" i="6"/>
  <c r="E354" i="6"/>
  <c r="E347" i="6"/>
  <c r="E346" i="6"/>
  <c r="E339" i="6"/>
  <c r="E338" i="6"/>
  <c r="E331" i="6"/>
  <c r="E330" i="6"/>
  <c r="E323" i="6"/>
  <c r="E322" i="6"/>
  <c r="E315" i="6"/>
  <c r="E314" i="6"/>
  <c r="E307" i="6"/>
  <c r="E306" i="6"/>
  <c r="E299" i="6"/>
  <c r="E298" i="6"/>
  <c r="E291" i="6"/>
  <c r="E290" i="6"/>
  <c r="E283" i="6"/>
  <c r="E282" i="6"/>
  <c r="E275" i="6"/>
  <c r="E274" i="6"/>
  <c r="E267" i="6"/>
  <c r="E266" i="6"/>
  <c r="E259" i="6"/>
  <c r="E258" i="6"/>
  <c r="E251" i="6"/>
  <c r="E250" i="6"/>
  <c r="E243" i="6"/>
  <c r="E242" i="6"/>
  <c r="E235" i="6"/>
  <c r="E234" i="6"/>
  <c r="E819" i="6"/>
  <c r="E805" i="6"/>
  <c r="E802" i="6"/>
  <c r="E773" i="6"/>
  <c r="E763" i="6"/>
  <c r="E743" i="6"/>
  <c r="E731" i="6"/>
  <c r="E666" i="6"/>
  <c r="E655" i="6"/>
  <c r="E654" i="6"/>
  <c r="E633" i="6"/>
  <c r="E624" i="6"/>
  <c r="E602" i="6"/>
  <c r="E591" i="6"/>
  <c r="E590" i="6"/>
  <c r="E569" i="6"/>
  <c r="E560" i="6"/>
  <c r="E538" i="6"/>
  <c r="E527" i="6"/>
  <c r="E526" i="6"/>
  <c r="E518" i="6"/>
  <c r="E502" i="6"/>
  <c r="E486" i="6"/>
  <c r="E470" i="6"/>
  <c r="E454" i="6"/>
  <c r="E438" i="6"/>
  <c r="E422" i="6"/>
  <c r="E406" i="6"/>
  <c r="E390" i="6"/>
  <c r="E374" i="6"/>
  <c r="E358" i="6"/>
  <c r="E342" i="6"/>
  <c r="E326" i="6"/>
  <c r="E310" i="6"/>
  <c r="E294" i="6"/>
  <c r="E278" i="6"/>
  <c r="E262" i="6"/>
  <c r="E246" i="6"/>
  <c r="E230" i="6"/>
  <c r="E225" i="6"/>
  <c r="E217" i="6"/>
  <c r="E209" i="6"/>
  <c r="E201" i="6"/>
  <c r="E193" i="6"/>
  <c r="E185" i="6"/>
  <c r="E177" i="6"/>
  <c r="E169" i="6"/>
  <c r="E161" i="6"/>
  <c r="E153" i="6"/>
  <c r="E145" i="6"/>
  <c r="E137" i="6"/>
  <c r="E129" i="6"/>
  <c r="E121" i="6"/>
  <c r="E113" i="6"/>
  <c r="E821" i="6"/>
  <c r="E794" i="6"/>
  <c r="E775" i="6"/>
  <c r="E735" i="6"/>
  <c r="E723" i="6"/>
  <c r="E703" i="6"/>
  <c r="E679" i="6"/>
  <c r="E664" i="6"/>
  <c r="E662" i="6"/>
  <c r="E642" i="6"/>
  <c r="E629" i="6"/>
  <c r="E625" i="6"/>
  <c r="E621" i="6"/>
  <c r="E615" i="6"/>
  <c r="E600" i="6"/>
  <c r="E598" i="6"/>
  <c r="E578" i="6"/>
  <c r="E565" i="6"/>
  <c r="E561" i="6"/>
  <c r="E557" i="6"/>
  <c r="E551" i="6"/>
  <c r="E536" i="6"/>
  <c r="E534" i="6"/>
  <c r="E520" i="6"/>
  <c r="E519" i="6"/>
  <c r="E513" i="6"/>
  <c r="E504" i="6"/>
  <c r="E503" i="6"/>
  <c r="E497" i="6"/>
  <c r="E488" i="6"/>
  <c r="E487" i="6"/>
  <c r="E481" i="6"/>
  <c r="E472" i="6"/>
  <c r="E471" i="6"/>
  <c r="E465" i="6"/>
  <c r="E456" i="6"/>
  <c r="E455" i="6"/>
  <c r="E449" i="6"/>
  <c r="E440" i="6"/>
  <c r="E439" i="6"/>
  <c r="E433" i="6"/>
  <c r="E424" i="6"/>
  <c r="E423" i="6"/>
  <c r="E417" i="6"/>
  <c r="E408" i="6"/>
  <c r="E407" i="6"/>
  <c r="E401" i="6"/>
  <c r="E392" i="6"/>
  <c r="E391" i="6"/>
  <c r="E385" i="6"/>
  <c r="E376" i="6"/>
  <c r="E375" i="6"/>
  <c r="E369" i="6"/>
  <c r="E360" i="6"/>
  <c r="E359" i="6"/>
  <c r="E353" i="6"/>
  <c r="E344" i="6"/>
  <c r="E343" i="6"/>
  <c r="E337" i="6"/>
  <c r="E328" i="6"/>
  <c r="E327" i="6"/>
  <c r="E321" i="6"/>
  <c r="E312" i="6"/>
  <c r="E311" i="6"/>
  <c r="E305" i="6"/>
  <c r="E296" i="6"/>
  <c r="E295" i="6"/>
  <c r="E289" i="6"/>
  <c r="E280" i="6"/>
  <c r="E279" i="6"/>
  <c r="E273" i="6"/>
  <c r="E264" i="6"/>
  <c r="E263" i="6"/>
  <c r="E257" i="6"/>
  <c r="E248" i="6"/>
  <c r="E247" i="6"/>
  <c r="E241" i="6"/>
  <c r="E232" i="6"/>
  <c r="E231" i="6"/>
  <c r="E227" i="6"/>
  <c r="E219" i="6"/>
  <c r="E211" i="6"/>
  <c r="E203" i="6"/>
  <c r="E195" i="6"/>
  <c r="E187" i="6"/>
  <c r="E179" i="6"/>
  <c r="E171" i="6"/>
  <c r="E163" i="6"/>
  <c r="E155" i="6"/>
  <c r="E147" i="6"/>
  <c r="E139" i="6"/>
  <c r="E131" i="6"/>
  <c r="E123" i="6"/>
  <c r="E115" i="6"/>
  <c r="E107" i="6"/>
  <c r="E105" i="6"/>
  <c r="E810" i="6"/>
  <c r="E674" i="6"/>
  <c r="E661" i="6"/>
  <c r="E634" i="6"/>
  <c r="E623" i="6"/>
  <c r="E566" i="6"/>
  <c r="E546" i="6"/>
  <c r="E533" i="6"/>
  <c r="E496" i="6"/>
  <c r="E464" i="6"/>
  <c r="E432" i="6"/>
  <c r="E400" i="6"/>
  <c r="E368" i="6"/>
  <c r="E336" i="6"/>
  <c r="E304" i="6"/>
  <c r="E272" i="6"/>
  <c r="E240" i="6"/>
  <c r="E213" i="6"/>
  <c r="E197" i="6"/>
  <c r="E181" i="6"/>
  <c r="E165" i="6"/>
  <c r="E149" i="6"/>
  <c r="E133" i="6"/>
  <c r="E117" i="6"/>
  <c r="E787" i="6"/>
  <c r="E777" i="6"/>
  <c r="E665" i="6"/>
  <c r="E656" i="6"/>
  <c r="E647" i="6"/>
  <c r="E593" i="6"/>
  <c r="E589" i="6"/>
  <c r="E568" i="6"/>
  <c r="E558" i="6"/>
  <c r="E537" i="6"/>
  <c r="E528" i="6"/>
  <c r="E521" i="6"/>
  <c r="E511" i="6"/>
  <c r="E494" i="6"/>
  <c r="E489" i="6"/>
  <c r="E479" i="6"/>
  <c r="E462" i="6"/>
  <c r="E457" i="6"/>
  <c r="E447" i="6"/>
  <c r="E430" i="6"/>
  <c r="E425" i="6"/>
  <c r="E415" i="6"/>
  <c r="E398" i="6"/>
  <c r="E393" i="6"/>
  <c r="E383" i="6"/>
  <c r="E366" i="6"/>
  <c r="E361" i="6"/>
  <c r="E351" i="6"/>
  <c r="E334" i="6"/>
  <c r="E329" i="6"/>
  <c r="E319" i="6"/>
  <c r="E302" i="6"/>
  <c r="E297" i="6"/>
  <c r="E287" i="6"/>
  <c r="E270" i="6"/>
  <c r="E265" i="6"/>
  <c r="E255" i="6"/>
  <c r="E238" i="6"/>
  <c r="E233" i="6"/>
  <c r="E223" i="6"/>
  <c r="E207" i="6"/>
  <c r="E191" i="6"/>
  <c r="E175" i="6"/>
  <c r="E159" i="6"/>
  <c r="E143" i="6"/>
  <c r="E127" i="6"/>
  <c r="E111" i="6"/>
  <c r="E103" i="6"/>
  <c r="E99" i="6"/>
  <c r="E95" i="6"/>
  <c r="E91" i="6"/>
  <c r="E87" i="6"/>
  <c r="E83" i="6"/>
  <c r="E79" i="6"/>
  <c r="E75" i="6"/>
  <c r="E71" i="6"/>
  <c r="E67" i="6"/>
  <c r="E63" i="6"/>
  <c r="E59" i="6"/>
  <c r="E55" i="6"/>
  <c r="E51" i="6"/>
  <c r="E47" i="6"/>
  <c r="E43" i="6"/>
  <c r="E39" i="6"/>
  <c r="E35" i="6"/>
  <c r="E31" i="6"/>
  <c r="E27" i="6"/>
  <c r="E23" i="6"/>
  <c r="E19" i="6"/>
  <c r="E15" i="6"/>
  <c r="E11" i="6"/>
  <c r="E7" i="6"/>
  <c r="E789" i="6"/>
  <c r="E779" i="6"/>
  <c r="E759" i="6"/>
  <c r="E630" i="6"/>
  <c r="E610" i="6"/>
  <c r="E597" i="6"/>
  <c r="E570" i="6"/>
  <c r="E559" i="6"/>
  <c r="E512" i="6"/>
  <c r="E480" i="6"/>
  <c r="E448" i="6"/>
  <c r="E416" i="6"/>
  <c r="E384" i="6"/>
  <c r="E352" i="6"/>
  <c r="E320" i="6"/>
  <c r="E288" i="6"/>
  <c r="E256" i="6"/>
  <c r="E221" i="6"/>
  <c r="E205" i="6"/>
  <c r="E189" i="6"/>
  <c r="E173" i="6"/>
  <c r="E157" i="6"/>
  <c r="E141" i="6"/>
  <c r="E125" i="6"/>
  <c r="E109" i="6"/>
  <c r="E826" i="6"/>
  <c r="E707" i="6"/>
  <c r="E657" i="6"/>
  <c r="E653" i="6"/>
  <c r="E632" i="6"/>
  <c r="E622" i="6"/>
  <c r="E601" i="6"/>
  <c r="E592" i="6"/>
  <c r="E583" i="6"/>
  <c r="E529" i="6"/>
  <c r="E525" i="6"/>
  <c r="E510" i="6"/>
  <c r="E505" i="6"/>
  <c r="E495" i="6"/>
  <c r="E478" i="6"/>
  <c r="E473" i="6"/>
  <c r="E463" i="6"/>
  <c r="E446" i="6"/>
  <c r="E441" i="6"/>
  <c r="E431" i="6"/>
  <c r="E414" i="6"/>
  <c r="E409" i="6"/>
  <c r="E399" i="6"/>
  <c r="E382" i="6"/>
  <c r="E377" i="6"/>
  <c r="E367" i="6"/>
  <c r="E350" i="6"/>
  <c r="E345" i="6"/>
  <c r="E335" i="6"/>
  <c r="E318" i="6"/>
  <c r="E313" i="6"/>
  <c r="E303" i="6"/>
  <c r="E286" i="6"/>
  <c r="E281" i="6"/>
  <c r="E271" i="6"/>
  <c r="E254" i="6"/>
  <c r="E249" i="6"/>
  <c r="E239" i="6"/>
  <c r="E215" i="6"/>
  <c r="E199" i="6"/>
  <c r="E183" i="6"/>
  <c r="E167" i="6"/>
  <c r="E151" i="6"/>
  <c r="E135" i="6"/>
  <c r="E119" i="6"/>
  <c r="E101" i="6"/>
  <c r="E97" i="6"/>
  <c r="E93" i="6"/>
  <c r="E89" i="6"/>
  <c r="E85" i="6"/>
  <c r="E81" i="6"/>
  <c r="E77" i="6"/>
  <c r="E73" i="6"/>
  <c r="E69" i="6"/>
  <c r="E65" i="6"/>
  <c r="E61" i="6"/>
  <c r="E57" i="6"/>
  <c r="E53" i="6"/>
  <c r="E49" i="6"/>
  <c r="E45" i="6"/>
  <c r="E41" i="6"/>
  <c r="E37" i="6"/>
  <c r="E33" i="6"/>
  <c r="E29" i="6"/>
  <c r="E25" i="6"/>
  <c r="E21" i="6"/>
  <c r="E17" i="6"/>
  <c r="E13" i="6"/>
  <c r="E9" i="6"/>
  <c r="E5" i="6"/>
  <c r="E273" i="5"/>
  <c r="G202" i="5" l="1"/>
  <c r="D272" i="5" s="1"/>
  <c r="D274" i="5" s="1"/>
  <c r="D276" i="5" s="1"/>
  <c r="D277" i="5" s="1"/>
  <c r="E202" i="5"/>
  <c r="F72" i="5"/>
  <c r="G122" i="5" l="1"/>
  <c r="H122" i="5"/>
  <c r="G227" i="5"/>
  <c r="G186" i="5"/>
  <c r="E263" i="5"/>
  <c r="D256" i="5"/>
  <c r="E264" i="5"/>
  <c r="E262" i="5"/>
  <c r="D255" i="5"/>
  <c r="F312" i="5"/>
  <c r="F326" i="5" s="1"/>
  <c r="F319" i="5"/>
  <c r="F310" i="5"/>
  <c r="F309" i="5"/>
  <c r="F313" i="5"/>
  <c r="F327" i="5" s="1"/>
  <c r="F311" i="5"/>
  <c r="F325" i="5" s="1"/>
  <c r="F323" i="5"/>
  <c r="F322" i="5"/>
  <c r="F321" i="5"/>
  <c r="E272" i="5"/>
  <c r="E274" i="5" s="1"/>
  <c r="E276" i="5" l="1"/>
  <c r="E277" i="5" s="1"/>
  <c r="F3" i="6"/>
  <c r="F920" i="6" l="1"/>
  <c r="G920" i="6" s="1"/>
  <c r="H920" i="6" s="1"/>
  <c r="J920" i="6" s="1"/>
  <c r="F927" i="6"/>
  <c r="G927" i="6" s="1"/>
  <c r="H927" i="6" s="1"/>
  <c r="J927" i="6" s="1"/>
  <c r="F923" i="6"/>
  <c r="G923" i="6" s="1"/>
  <c r="H923" i="6" s="1"/>
  <c r="J923" i="6" s="1"/>
  <c r="F929" i="6"/>
  <c r="G929" i="6" s="1"/>
  <c r="H929" i="6" s="1"/>
  <c r="J929" i="6" s="1"/>
  <c r="F925" i="6"/>
  <c r="G925" i="6" s="1"/>
  <c r="H925" i="6" s="1"/>
  <c r="J925" i="6" s="1"/>
  <c r="F921" i="6"/>
  <c r="G921" i="6" s="1"/>
  <c r="H921" i="6" s="1"/>
  <c r="J921" i="6" s="1"/>
  <c r="F838" i="6"/>
  <c r="G838" i="6" s="1"/>
  <c r="H838" i="6" s="1"/>
  <c r="J838" i="6" s="1"/>
  <c r="F837" i="6"/>
  <c r="G837" i="6" s="1"/>
  <c r="H837" i="6" s="1"/>
  <c r="J837" i="6" s="1"/>
  <c r="F834" i="6"/>
  <c r="G834" i="6" s="1"/>
  <c r="H834" i="6" s="1"/>
  <c r="J834" i="6" s="1"/>
  <c r="F833" i="6"/>
  <c r="G833" i="6" s="1"/>
  <c r="H833" i="6" s="1"/>
  <c r="J833" i="6" s="1"/>
  <c r="F830" i="6"/>
  <c r="G830" i="6" s="1"/>
  <c r="H830" i="6" s="1"/>
  <c r="J830" i="6" s="1"/>
  <c r="F828" i="6"/>
  <c r="G828" i="6" s="1"/>
  <c r="H828" i="6" s="1"/>
  <c r="J828" i="6" s="1"/>
  <c r="F826" i="6"/>
  <c r="G826" i="6" s="1"/>
  <c r="H826" i="6" s="1"/>
  <c r="J826" i="6" s="1"/>
  <c r="F824" i="6"/>
  <c r="G824" i="6" s="1"/>
  <c r="H824" i="6" s="1"/>
  <c r="J824" i="6" s="1"/>
  <c r="F822" i="6"/>
  <c r="G822" i="6" s="1"/>
  <c r="H822" i="6" s="1"/>
  <c r="J822" i="6" s="1"/>
  <c r="F820" i="6"/>
  <c r="G820" i="6" s="1"/>
  <c r="H820" i="6" s="1"/>
  <c r="J820" i="6" s="1"/>
  <c r="F818" i="6"/>
  <c r="G818" i="6" s="1"/>
  <c r="H818" i="6" s="1"/>
  <c r="J818" i="6" s="1"/>
  <c r="F816" i="6"/>
  <c r="G816" i="6" s="1"/>
  <c r="H816" i="6" s="1"/>
  <c r="J816" i="6" s="1"/>
  <c r="F814" i="6"/>
  <c r="G814" i="6" s="1"/>
  <c r="H814" i="6" s="1"/>
  <c r="J814" i="6" s="1"/>
  <c r="F812" i="6"/>
  <c r="G812" i="6" s="1"/>
  <c r="H812" i="6" s="1"/>
  <c r="J812" i="6" s="1"/>
  <c r="F810" i="6"/>
  <c r="G810" i="6" s="1"/>
  <c r="H810" i="6" s="1"/>
  <c r="J810" i="6" s="1"/>
  <c r="F808" i="6"/>
  <c r="G808" i="6" s="1"/>
  <c r="H808" i="6" s="1"/>
  <c r="J808" i="6" s="1"/>
  <c r="F806" i="6"/>
  <c r="G806" i="6" s="1"/>
  <c r="H806" i="6" s="1"/>
  <c r="J806" i="6" s="1"/>
  <c r="F804" i="6"/>
  <c r="G804" i="6" s="1"/>
  <c r="H804" i="6" s="1"/>
  <c r="J804" i="6" s="1"/>
  <c r="F802" i="6"/>
  <c r="G802" i="6" s="1"/>
  <c r="H802" i="6" s="1"/>
  <c r="J802" i="6" s="1"/>
  <c r="F800" i="6"/>
  <c r="G800" i="6" s="1"/>
  <c r="H800" i="6" s="1"/>
  <c r="J800" i="6" s="1"/>
  <c r="F798" i="6"/>
  <c r="G798" i="6" s="1"/>
  <c r="H798" i="6" s="1"/>
  <c r="J798" i="6" s="1"/>
  <c r="F796" i="6"/>
  <c r="G796" i="6" s="1"/>
  <c r="H796" i="6" s="1"/>
  <c r="J796" i="6" s="1"/>
  <c r="F794" i="6"/>
  <c r="G794" i="6" s="1"/>
  <c r="H794" i="6" s="1"/>
  <c r="J794" i="6" s="1"/>
  <c r="F792" i="6"/>
  <c r="G792" i="6" s="1"/>
  <c r="H792" i="6" s="1"/>
  <c r="J792" i="6" s="1"/>
  <c r="F790" i="6"/>
  <c r="G790" i="6" s="1"/>
  <c r="H790" i="6" s="1"/>
  <c r="J790" i="6" s="1"/>
  <c r="F788" i="6"/>
  <c r="G788" i="6" s="1"/>
  <c r="H788" i="6" s="1"/>
  <c r="J788" i="6" s="1"/>
  <c r="F786" i="6"/>
  <c r="G786" i="6" s="1"/>
  <c r="H786" i="6" s="1"/>
  <c r="J786" i="6" s="1"/>
  <c r="F784" i="6"/>
  <c r="G784" i="6" s="1"/>
  <c r="H784" i="6" s="1"/>
  <c r="J784" i="6" s="1"/>
  <c r="F782" i="6"/>
  <c r="G782" i="6" s="1"/>
  <c r="H782" i="6" s="1"/>
  <c r="J782" i="6" s="1"/>
  <c r="F780" i="6"/>
  <c r="G780" i="6" s="1"/>
  <c r="H780" i="6" s="1"/>
  <c r="J780" i="6" s="1"/>
  <c r="F778" i="6"/>
  <c r="G778" i="6" s="1"/>
  <c r="H778" i="6" s="1"/>
  <c r="J778" i="6" s="1"/>
  <c r="F840" i="6"/>
  <c r="G840" i="6" s="1"/>
  <c r="H840" i="6" s="1"/>
  <c r="J840" i="6" s="1"/>
  <c r="F839" i="6"/>
  <c r="G839" i="6" s="1"/>
  <c r="H839" i="6" s="1"/>
  <c r="J839" i="6" s="1"/>
  <c r="F836" i="6"/>
  <c r="G836" i="6" s="1"/>
  <c r="H836" i="6" s="1"/>
  <c r="J836" i="6" s="1"/>
  <c r="F835" i="6"/>
  <c r="G835" i="6" s="1"/>
  <c r="H835" i="6" s="1"/>
  <c r="J835" i="6" s="1"/>
  <c r="F832" i="6"/>
  <c r="G832" i="6" s="1"/>
  <c r="H832" i="6" s="1"/>
  <c r="J832" i="6" s="1"/>
  <c r="F831" i="6"/>
  <c r="G831" i="6" s="1"/>
  <c r="H831" i="6" s="1"/>
  <c r="J831" i="6" s="1"/>
  <c r="F829" i="6"/>
  <c r="G829" i="6" s="1"/>
  <c r="H829" i="6" s="1"/>
  <c r="J829" i="6" s="1"/>
  <c r="F827" i="6"/>
  <c r="G827" i="6" s="1"/>
  <c r="H827" i="6" s="1"/>
  <c r="J827" i="6" s="1"/>
  <c r="F825" i="6"/>
  <c r="G825" i="6" s="1"/>
  <c r="H825" i="6" s="1"/>
  <c r="J825" i="6" s="1"/>
  <c r="F823" i="6"/>
  <c r="G823" i="6" s="1"/>
  <c r="H823" i="6" s="1"/>
  <c r="J823" i="6" s="1"/>
  <c r="F821" i="6"/>
  <c r="G821" i="6" s="1"/>
  <c r="H821" i="6" s="1"/>
  <c r="J821" i="6" s="1"/>
  <c r="F819" i="6"/>
  <c r="G819" i="6" s="1"/>
  <c r="H819" i="6" s="1"/>
  <c r="J819" i="6" s="1"/>
  <c r="F817" i="6"/>
  <c r="G817" i="6" s="1"/>
  <c r="H817" i="6" s="1"/>
  <c r="J817" i="6" s="1"/>
  <c r="F815" i="6"/>
  <c r="G815" i="6" s="1"/>
  <c r="H815" i="6" s="1"/>
  <c r="J815" i="6" s="1"/>
  <c r="F813" i="6"/>
  <c r="G813" i="6" s="1"/>
  <c r="H813" i="6" s="1"/>
  <c r="J813" i="6" s="1"/>
  <c r="F811" i="6"/>
  <c r="G811" i="6" s="1"/>
  <c r="H811" i="6" s="1"/>
  <c r="J811" i="6" s="1"/>
  <c r="F809" i="6"/>
  <c r="G809" i="6" s="1"/>
  <c r="H809" i="6" s="1"/>
  <c r="J809" i="6" s="1"/>
  <c r="F807" i="6"/>
  <c r="G807" i="6" s="1"/>
  <c r="H807" i="6" s="1"/>
  <c r="J807" i="6" s="1"/>
  <c r="F805" i="6"/>
  <c r="G805" i="6" s="1"/>
  <c r="H805" i="6" s="1"/>
  <c r="J805" i="6" s="1"/>
  <c r="F803" i="6"/>
  <c r="G803" i="6" s="1"/>
  <c r="H803" i="6" s="1"/>
  <c r="J803" i="6" s="1"/>
  <c r="F801" i="6"/>
  <c r="G801" i="6" s="1"/>
  <c r="H801" i="6" s="1"/>
  <c r="J801" i="6" s="1"/>
  <c r="F799" i="6"/>
  <c r="G799" i="6" s="1"/>
  <c r="H799" i="6" s="1"/>
  <c r="J799" i="6" s="1"/>
  <c r="F797" i="6"/>
  <c r="G797" i="6" s="1"/>
  <c r="H797" i="6" s="1"/>
  <c r="J797" i="6" s="1"/>
  <c r="F795" i="6"/>
  <c r="G795" i="6" s="1"/>
  <c r="H795" i="6" s="1"/>
  <c r="J795" i="6" s="1"/>
  <c r="F793" i="6"/>
  <c r="G793" i="6" s="1"/>
  <c r="H793" i="6" s="1"/>
  <c r="J793" i="6" s="1"/>
  <c r="F791" i="6"/>
  <c r="G791" i="6" s="1"/>
  <c r="H791" i="6" s="1"/>
  <c r="J791" i="6" s="1"/>
  <c r="F789" i="6"/>
  <c r="G789" i="6" s="1"/>
  <c r="H789" i="6" s="1"/>
  <c r="J789" i="6" s="1"/>
  <c r="F787" i="6"/>
  <c r="G787" i="6" s="1"/>
  <c r="H787" i="6" s="1"/>
  <c r="J787" i="6" s="1"/>
  <c r="F785" i="6"/>
  <c r="G785" i="6" s="1"/>
  <c r="H785" i="6" s="1"/>
  <c r="J785" i="6" s="1"/>
  <c r="F783" i="6"/>
  <c r="G783" i="6" s="1"/>
  <c r="H783" i="6" s="1"/>
  <c r="J783" i="6" s="1"/>
  <c r="F781" i="6"/>
  <c r="G781" i="6" s="1"/>
  <c r="H781" i="6" s="1"/>
  <c r="J781" i="6" s="1"/>
  <c r="F779" i="6"/>
  <c r="G779" i="6" s="1"/>
  <c r="H779" i="6" s="1"/>
  <c r="J779" i="6" s="1"/>
  <c r="F1003" i="6"/>
  <c r="G1003" i="6" s="1"/>
  <c r="H1003" i="6" s="1"/>
  <c r="J1003" i="6" s="1"/>
  <c r="F1001" i="6"/>
  <c r="G1001" i="6" s="1"/>
  <c r="H1001" i="6" s="1"/>
  <c r="J1001" i="6" s="1"/>
  <c r="F999" i="6"/>
  <c r="G999" i="6" s="1"/>
  <c r="H999" i="6" s="1"/>
  <c r="J999" i="6" s="1"/>
  <c r="F997" i="6"/>
  <c r="G997" i="6" s="1"/>
  <c r="H997" i="6" s="1"/>
  <c r="J997" i="6" s="1"/>
  <c r="F995" i="6"/>
  <c r="G995" i="6" s="1"/>
  <c r="H995" i="6" s="1"/>
  <c r="J995" i="6" s="1"/>
  <c r="F993" i="6"/>
  <c r="G993" i="6" s="1"/>
  <c r="H993" i="6" s="1"/>
  <c r="J993" i="6" s="1"/>
  <c r="F991" i="6"/>
  <c r="G991" i="6" s="1"/>
  <c r="H991" i="6" s="1"/>
  <c r="J991" i="6" s="1"/>
  <c r="F989" i="6"/>
  <c r="G989" i="6" s="1"/>
  <c r="H989" i="6" s="1"/>
  <c r="J989" i="6" s="1"/>
  <c r="F987" i="6"/>
  <c r="G987" i="6" s="1"/>
  <c r="H987" i="6" s="1"/>
  <c r="J987" i="6" s="1"/>
  <c r="F985" i="6"/>
  <c r="G985" i="6" s="1"/>
  <c r="H985" i="6" s="1"/>
  <c r="J985" i="6" s="1"/>
  <c r="F983" i="6"/>
  <c r="G983" i="6" s="1"/>
  <c r="H983" i="6" s="1"/>
  <c r="J983" i="6" s="1"/>
  <c r="F981" i="6"/>
  <c r="G981" i="6" s="1"/>
  <c r="H981" i="6" s="1"/>
  <c r="J981" i="6" s="1"/>
  <c r="F979" i="6"/>
  <c r="G979" i="6" s="1"/>
  <c r="H979" i="6" s="1"/>
  <c r="J979" i="6" s="1"/>
  <c r="F977" i="6"/>
  <c r="G977" i="6" s="1"/>
  <c r="H977" i="6" s="1"/>
  <c r="J977" i="6" s="1"/>
  <c r="F975" i="6"/>
  <c r="G975" i="6" s="1"/>
  <c r="H975" i="6" s="1"/>
  <c r="J975" i="6" s="1"/>
  <c r="F973" i="6"/>
  <c r="G973" i="6" s="1"/>
  <c r="H973" i="6" s="1"/>
  <c r="J973" i="6" s="1"/>
  <c r="F971" i="6"/>
  <c r="G971" i="6" s="1"/>
  <c r="H971" i="6" s="1"/>
  <c r="J971" i="6" s="1"/>
  <c r="F969" i="6"/>
  <c r="G969" i="6" s="1"/>
  <c r="H969" i="6" s="1"/>
  <c r="J969" i="6" s="1"/>
  <c r="F967" i="6"/>
  <c r="G967" i="6" s="1"/>
  <c r="H967" i="6" s="1"/>
  <c r="J967" i="6" s="1"/>
  <c r="F965" i="6"/>
  <c r="G965" i="6" s="1"/>
  <c r="H965" i="6" s="1"/>
  <c r="J965" i="6" s="1"/>
  <c r="F963" i="6"/>
  <c r="G963" i="6" s="1"/>
  <c r="H963" i="6" s="1"/>
  <c r="J963" i="6" s="1"/>
  <c r="F961" i="6"/>
  <c r="G961" i="6" s="1"/>
  <c r="H961" i="6" s="1"/>
  <c r="J961" i="6" s="1"/>
  <c r="F959" i="6"/>
  <c r="G959" i="6" s="1"/>
  <c r="H959" i="6" s="1"/>
  <c r="J959" i="6" s="1"/>
  <c r="F957" i="6"/>
  <c r="G957" i="6" s="1"/>
  <c r="H957" i="6" s="1"/>
  <c r="J957" i="6" s="1"/>
  <c r="F955" i="6"/>
  <c r="G955" i="6" s="1"/>
  <c r="H955" i="6" s="1"/>
  <c r="J955" i="6" s="1"/>
  <c r="F953" i="6"/>
  <c r="G953" i="6" s="1"/>
  <c r="H953" i="6" s="1"/>
  <c r="J953" i="6" s="1"/>
  <c r="F951" i="6"/>
  <c r="G951" i="6" s="1"/>
  <c r="H951" i="6" s="1"/>
  <c r="J951" i="6" s="1"/>
  <c r="F949" i="6"/>
  <c r="G949" i="6" s="1"/>
  <c r="H949" i="6" s="1"/>
  <c r="J949" i="6" s="1"/>
  <c r="F947" i="6"/>
  <c r="G947" i="6" s="1"/>
  <c r="H947" i="6" s="1"/>
  <c r="J947" i="6" s="1"/>
  <c r="F945" i="6"/>
  <c r="G945" i="6" s="1"/>
  <c r="H945" i="6" s="1"/>
  <c r="J945" i="6" s="1"/>
  <c r="F943" i="6"/>
  <c r="G943" i="6" s="1"/>
  <c r="H943" i="6" s="1"/>
  <c r="J943" i="6" s="1"/>
  <c r="F941" i="6"/>
  <c r="G941" i="6" s="1"/>
  <c r="H941" i="6" s="1"/>
  <c r="J941" i="6" s="1"/>
  <c r="F939" i="6"/>
  <c r="G939" i="6" s="1"/>
  <c r="H939" i="6" s="1"/>
  <c r="J939" i="6" s="1"/>
  <c r="F937" i="6"/>
  <c r="G937" i="6" s="1"/>
  <c r="H937" i="6" s="1"/>
  <c r="J937" i="6" s="1"/>
  <c r="F935" i="6"/>
  <c r="G935" i="6" s="1"/>
  <c r="H935" i="6" s="1"/>
  <c r="J935" i="6" s="1"/>
  <c r="F933" i="6"/>
  <c r="G933" i="6" s="1"/>
  <c r="H933" i="6" s="1"/>
  <c r="J933" i="6" s="1"/>
  <c r="F931" i="6"/>
  <c r="G931" i="6" s="1"/>
  <c r="H931" i="6" s="1"/>
  <c r="J931" i="6" s="1"/>
  <c r="F919" i="6"/>
  <c r="G919" i="6" s="1"/>
  <c r="H919" i="6" s="1"/>
  <c r="J919" i="6" s="1"/>
  <c r="F917" i="6"/>
  <c r="G917" i="6" s="1"/>
  <c r="H917" i="6" s="1"/>
  <c r="J917" i="6" s="1"/>
  <c r="F915" i="6"/>
  <c r="G915" i="6" s="1"/>
  <c r="H915" i="6" s="1"/>
  <c r="J915" i="6" s="1"/>
  <c r="F913" i="6"/>
  <c r="G913" i="6" s="1"/>
  <c r="H913" i="6" s="1"/>
  <c r="J913" i="6" s="1"/>
  <c r="F911" i="6"/>
  <c r="G911" i="6" s="1"/>
  <c r="H911" i="6" s="1"/>
  <c r="J911" i="6" s="1"/>
  <c r="F909" i="6"/>
  <c r="G909" i="6" s="1"/>
  <c r="H909" i="6" s="1"/>
  <c r="J909" i="6" s="1"/>
  <c r="F907" i="6"/>
  <c r="G907" i="6" s="1"/>
  <c r="H907" i="6" s="1"/>
  <c r="J907" i="6" s="1"/>
  <c r="F905" i="6"/>
  <c r="G905" i="6" s="1"/>
  <c r="H905" i="6" s="1"/>
  <c r="J905" i="6" s="1"/>
  <c r="F903" i="6"/>
  <c r="G903" i="6" s="1"/>
  <c r="H903" i="6" s="1"/>
  <c r="J903" i="6" s="1"/>
  <c r="F901" i="6"/>
  <c r="G901" i="6" s="1"/>
  <c r="H901" i="6" s="1"/>
  <c r="J901" i="6" s="1"/>
  <c r="F899" i="6"/>
  <c r="G899" i="6" s="1"/>
  <c r="H899" i="6" s="1"/>
  <c r="J899" i="6" s="1"/>
  <c r="F897" i="6"/>
  <c r="G897" i="6" s="1"/>
  <c r="H897" i="6" s="1"/>
  <c r="J897" i="6" s="1"/>
  <c r="F895" i="6"/>
  <c r="G895" i="6" s="1"/>
  <c r="H895" i="6" s="1"/>
  <c r="J895" i="6" s="1"/>
  <c r="F893" i="6"/>
  <c r="G893" i="6" s="1"/>
  <c r="H893" i="6" s="1"/>
  <c r="J893" i="6" s="1"/>
  <c r="F891" i="6"/>
  <c r="G891" i="6" s="1"/>
  <c r="H891" i="6" s="1"/>
  <c r="J891" i="6" s="1"/>
  <c r="F889" i="6"/>
  <c r="G889" i="6" s="1"/>
  <c r="H889" i="6" s="1"/>
  <c r="J889" i="6" s="1"/>
  <c r="F887" i="6"/>
  <c r="G887" i="6" s="1"/>
  <c r="H887" i="6" s="1"/>
  <c r="J887" i="6" s="1"/>
  <c r="F885" i="6"/>
  <c r="G885" i="6" s="1"/>
  <c r="H885" i="6" s="1"/>
  <c r="J885" i="6" s="1"/>
  <c r="F883" i="6"/>
  <c r="G883" i="6" s="1"/>
  <c r="H883" i="6" s="1"/>
  <c r="J883" i="6" s="1"/>
  <c r="F881" i="6"/>
  <c r="G881" i="6" s="1"/>
  <c r="H881" i="6" s="1"/>
  <c r="J881" i="6" s="1"/>
  <c r="F879" i="6"/>
  <c r="G879" i="6" s="1"/>
  <c r="H879" i="6" s="1"/>
  <c r="J879" i="6" s="1"/>
  <c r="F877" i="6"/>
  <c r="G877" i="6" s="1"/>
  <c r="H877" i="6" s="1"/>
  <c r="J877" i="6" s="1"/>
  <c r="F875" i="6"/>
  <c r="G875" i="6" s="1"/>
  <c r="H875" i="6" s="1"/>
  <c r="J875" i="6" s="1"/>
  <c r="F873" i="6"/>
  <c r="G873" i="6" s="1"/>
  <c r="H873" i="6" s="1"/>
  <c r="J873" i="6" s="1"/>
  <c r="F871" i="6"/>
  <c r="G871" i="6" s="1"/>
  <c r="H871" i="6" s="1"/>
  <c r="J871" i="6" s="1"/>
  <c r="F869" i="6"/>
  <c r="G869" i="6" s="1"/>
  <c r="H869" i="6" s="1"/>
  <c r="J869" i="6" s="1"/>
  <c r="F867" i="6"/>
  <c r="G867" i="6" s="1"/>
  <c r="H867" i="6" s="1"/>
  <c r="J867" i="6" s="1"/>
  <c r="F865" i="6"/>
  <c r="G865" i="6" s="1"/>
  <c r="H865" i="6" s="1"/>
  <c r="J865" i="6" s="1"/>
  <c r="F863" i="6"/>
  <c r="G863" i="6" s="1"/>
  <c r="H863" i="6" s="1"/>
  <c r="J863" i="6" s="1"/>
  <c r="F861" i="6"/>
  <c r="G861" i="6" s="1"/>
  <c r="H861" i="6" s="1"/>
  <c r="J861" i="6" s="1"/>
  <c r="F859" i="6"/>
  <c r="G859" i="6" s="1"/>
  <c r="H859" i="6" s="1"/>
  <c r="J859" i="6" s="1"/>
  <c r="F857" i="6"/>
  <c r="G857" i="6" s="1"/>
  <c r="H857" i="6" s="1"/>
  <c r="J857" i="6" s="1"/>
  <c r="F855" i="6"/>
  <c r="G855" i="6" s="1"/>
  <c r="H855" i="6" s="1"/>
  <c r="J855" i="6" s="1"/>
  <c r="F853" i="6"/>
  <c r="G853" i="6" s="1"/>
  <c r="H853" i="6" s="1"/>
  <c r="J853" i="6" s="1"/>
  <c r="F851" i="6"/>
  <c r="G851" i="6" s="1"/>
  <c r="H851" i="6" s="1"/>
  <c r="J851" i="6" s="1"/>
  <c r="F849" i="6"/>
  <c r="G849" i="6" s="1"/>
  <c r="H849" i="6" s="1"/>
  <c r="J849" i="6" s="1"/>
  <c r="F847" i="6"/>
  <c r="G847" i="6" s="1"/>
  <c r="H847" i="6" s="1"/>
  <c r="J847" i="6" s="1"/>
  <c r="F845" i="6"/>
  <c r="G845" i="6" s="1"/>
  <c r="H845" i="6" s="1"/>
  <c r="J845" i="6" s="1"/>
  <c r="F843" i="6"/>
  <c r="G843" i="6" s="1"/>
  <c r="H843" i="6" s="1"/>
  <c r="J843" i="6" s="1"/>
  <c r="F841" i="6"/>
  <c r="G841" i="6" s="1"/>
  <c r="H841" i="6" s="1"/>
  <c r="J841" i="6" s="1"/>
  <c r="F998" i="6"/>
  <c r="G998" i="6" s="1"/>
  <c r="H998" i="6" s="1"/>
  <c r="J998" i="6" s="1"/>
  <c r="F990" i="6"/>
  <c r="G990" i="6" s="1"/>
  <c r="H990" i="6" s="1"/>
  <c r="J990" i="6" s="1"/>
  <c r="F982" i="6"/>
  <c r="G982" i="6" s="1"/>
  <c r="H982" i="6" s="1"/>
  <c r="J982" i="6" s="1"/>
  <c r="F974" i="6"/>
  <c r="G974" i="6" s="1"/>
  <c r="H974" i="6" s="1"/>
  <c r="J974" i="6" s="1"/>
  <c r="F966" i="6"/>
  <c r="G966" i="6" s="1"/>
  <c r="H966" i="6" s="1"/>
  <c r="J966" i="6" s="1"/>
  <c r="F958" i="6"/>
  <c r="G958" i="6" s="1"/>
  <c r="H958" i="6" s="1"/>
  <c r="J958" i="6" s="1"/>
  <c r="F950" i="6"/>
  <c r="G950" i="6" s="1"/>
  <c r="H950" i="6" s="1"/>
  <c r="J950" i="6" s="1"/>
  <c r="F942" i="6"/>
  <c r="G942" i="6" s="1"/>
  <c r="H942" i="6" s="1"/>
  <c r="J942" i="6" s="1"/>
  <c r="F934" i="6"/>
  <c r="G934" i="6" s="1"/>
  <c r="H934" i="6" s="1"/>
  <c r="J934" i="6" s="1"/>
  <c r="F926" i="6"/>
  <c r="G926" i="6" s="1"/>
  <c r="H926" i="6" s="1"/>
  <c r="J926" i="6" s="1"/>
  <c r="F918" i="6"/>
  <c r="G918" i="6" s="1"/>
  <c r="H918" i="6" s="1"/>
  <c r="J918" i="6" s="1"/>
  <c r="F910" i="6"/>
  <c r="G910" i="6" s="1"/>
  <c r="H910" i="6" s="1"/>
  <c r="J910" i="6" s="1"/>
  <c r="F902" i="6"/>
  <c r="G902" i="6" s="1"/>
  <c r="H902" i="6" s="1"/>
  <c r="J902" i="6" s="1"/>
  <c r="F894" i="6"/>
  <c r="G894" i="6" s="1"/>
  <c r="H894" i="6" s="1"/>
  <c r="J894" i="6" s="1"/>
  <c r="F886" i="6"/>
  <c r="G886" i="6" s="1"/>
  <c r="H886" i="6" s="1"/>
  <c r="J886" i="6" s="1"/>
  <c r="F878" i="6"/>
  <c r="G878" i="6" s="1"/>
  <c r="H878" i="6" s="1"/>
  <c r="J878" i="6" s="1"/>
  <c r="F870" i="6"/>
  <c r="G870" i="6" s="1"/>
  <c r="H870" i="6" s="1"/>
  <c r="J870" i="6" s="1"/>
  <c r="F862" i="6"/>
  <c r="G862" i="6" s="1"/>
  <c r="H862" i="6" s="1"/>
  <c r="J862" i="6" s="1"/>
  <c r="F854" i="6"/>
  <c r="G854" i="6" s="1"/>
  <c r="H854" i="6" s="1"/>
  <c r="J854" i="6" s="1"/>
  <c r="F846" i="6"/>
  <c r="G846" i="6" s="1"/>
  <c r="H846" i="6" s="1"/>
  <c r="J846" i="6" s="1"/>
  <c r="F1000" i="6"/>
  <c r="G1000" i="6" s="1"/>
  <c r="H1000" i="6" s="1"/>
  <c r="J1000" i="6" s="1"/>
  <c r="F992" i="6"/>
  <c r="G992" i="6" s="1"/>
  <c r="H992" i="6" s="1"/>
  <c r="J992" i="6" s="1"/>
  <c r="F984" i="6"/>
  <c r="G984" i="6" s="1"/>
  <c r="H984" i="6" s="1"/>
  <c r="J984" i="6" s="1"/>
  <c r="F976" i="6"/>
  <c r="G976" i="6" s="1"/>
  <c r="H976" i="6" s="1"/>
  <c r="J976" i="6" s="1"/>
  <c r="F968" i="6"/>
  <c r="G968" i="6" s="1"/>
  <c r="H968" i="6" s="1"/>
  <c r="J968" i="6" s="1"/>
  <c r="F960" i="6"/>
  <c r="G960" i="6" s="1"/>
  <c r="H960" i="6" s="1"/>
  <c r="J960" i="6" s="1"/>
  <c r="F952" i="6"/>
  <c r="G952" i="6" s="1"/>
  <c r="H952" i="6" s="1"/>
  <c r="J952" i="6" s="1"/>
  <c r="F944" i="6"/>
  <c r="G944" i="6" s="1"/>
  <c r="H944" i="6" s="1"/>
  <c r="J944" i="6" s="1"/>
  <c r="F936" i="6"/>
  <c r="G936" i="6" s="1"/>
  <c r="H936" i="6" s="1"/>
  <c r="J936" i="6" s="1"/>
  <c r="F928" i="6"/>
  <c r="G928" i="6" s="1"/>
  <c r="H928" i="6" s="1"/>
  <c r="J928" i="6" s="1"/>
  <c r="F912" i="6"/>
  <c r="G912" i="6" s="1"/>
  <c r="H912" i="6" s="1"/>
  <c r="J912" i="6" s="1"/>
  <c r="F904" i="6"/>
  <c r="G904" i="6" s="1"/>
  <c r="H904" i="6" s="1"/>
  <c r="J904" i="6" s="1"/>
  <c r="F896" i="6"/>
  <c r="G896" i="6" s="1"/>
  <c r="H896" i="6" s="1"/>
  <c r="J896" i="6" s="1"/>
  <c r="F888" i="6"/>
  <c r="G888" i="6" s="1"/>
  <c r="H888" i="6" s="1"/>
  <c r="J888" i="6" s="1"/>
  <c r="F880" i="6"/>
  <c r="G880" i="6" s="1"/>
  <c r="H880" i="6" s="1"/>
  <c r="J880" i="6" s="1"/>
  <c r="F872" i="6"/>
  <c r="G872" i="6" s="1"/>
  <c r="H872" i="6" s="1"/>
  <c r="J872" i="6" s="1"/>
  <c r="F864" i="6"/>
  <c r="G864" i="6" s="1"/>
  <c r="H864" i="6" s="1"/>
  <c r="J864" i="6" s="1"/>
  <c r="F856" i="6"/>
  <c r="G856" i="6" s="1"/>
  <c r="H856" i="6" s="1"/>
  <c r="J856" i="6" s="1"/>
  <c r="F848" i="6"/>
  <c r="G848" i="6" s="1"/>
  <c r="H848" i="6" s="1"/>
  <c r="J848" i="6" s="1"/>
  <c r="F775" i="6"/>
  <c r="G775" i="6" s="1"/>
  <c r="H775" i="6" s="1"/>
  <c r="J775" i="6" s="1"/>
  <c r="F773" i="6"/>
  <c r="G773" i="6" s="1"/>
  <c r="H773" i="6" s="1"/>
  <c r="J773" i="6" s="1"/>
  <c r="F771" i="6"/>
  <c r="G771" i="6" s="1"/>
  <c r="H771" i="6" s="1"/>
  <c r="J771" i="6" s="1"/>
  <c r="F769" i="6"/>
  <c r="G769" i="6" s="1"/>
  <c r="H769" i="6" s="1"/>
  <c r="J769" i="6" s="1"/>
  <c r="F767" i="6"/>
  <c r="G767" i="6" s="1"/>
  <c r="H767" i="6" s="1"/>
  <c r="J767" i="6" s="1"/>
  <c r="F765" i="6"/>
  <c r="G765" i="6" s="1"/>
  <c r="H765" i="6" s="1"/>
  <c r="J765" i="6" s="1"/>
  <c r="F763" i="6"/>
  <c r="G763" i="6" s="1"/>
  <c r="H763" i="6" s="1"/>
  <c r="J763" i="6" s="1"/>
  <c r="F761" i="6"/>
  <c r="G761" i="6" s="1"/>
  <c r="H761" i="6" s="1"/>
  <c r="J761" i="6" s="1"/>
  <c r="F759" i="6"/>
  <c r="G759" i="6" s="1"/>
  <c r="H759" i="6" s="1"/>
  <c r="J759" i="6" s="1"/>
  <c r="F757" i="6"/>
  <c r="G757" i="6" s="1"/>
  <c r="H757" i="6" s="1"/>
  <c r="J757" i="6" s="1"/>
  <c r="F755" i="6"/>
  <c r="G755" i="6" s="1"/>
  <c r="H755" i="6" s="1"/>
  <c r="J755" i="6" s="1"/>
  <c r="F753" i="6"/>
  <c r="G753" i="6" s="1"/>
  <c r="H753" i="6" s="1"/>
  <c r="J753" i="6" s="1"/>
  <c r="F751" i="6"/>
  <c r="G751" i="6" s="1"/>
  <c r="H751" i="6" s="1"/>
  <c r="J751" i="6" s="1"/>
  <c r="F749" i="6"/>
  <c r="G749" i="6" s="1"/>
  <c r="H749" i="6" s="1"/>
  <c r="J749" i="6" s="1"/>
  <c r="F747" i="6"/>
  <c r="G747" i="6" s="1"/>
  <c r="H747" i="6" s="1"/>
  <c r="J747" i="6" s="1"/>
  <c r="F745" i="6"/>
  <c r="G745" i="6" s="1"/>
  <c r="H745" i="6" s="1"/>
  <c r="J745" i="6" s="1"/>
  <c r="F743" i="6"/>
  <c r="G743" i="6" s="1"/>
  <c r="H743" i="6" s="1"/>
  <c r="J743" i="6" s="1"/>
  <c r="F741" i="6"/>
  <c r="G741" i="6" s="1"/>
  <c r="H741" i="6" s="1"/>
  <c r="J741" i="6" s="1"/>
  <c r="F739" i="6"/>
  <c r="G739" i="6" s="1"/>
  <c r="H739" i="6" s="1"/>
  <c r="J739" i="6" s="1"/>
  <c r="F737" i="6"/>
  <c r="G737" i="6" s="1"/>
  <c r="H737" i="6" s="1"/>
  <c r="J737" i="6" s="1"/>
  <c r="F735" i="6"/>
  <c r="G735" i="6" s="1"/>
  <c r="H735" i="6" s="1"/>
  <c r="J735" i="6" s="1"/>
  <c r="F733" i="6"/>
  <c r="G733" i="6" s="1"/>
  <c r="H733" i="6" s="1"/>
  <c r="J733" i="6" s="1"/>
  <c r="F731" i="6"/>
  <c r="G731" i="6" s="1"/>
  <c r="H731" i="6" s="1"/>
  <c r="J731" i="6" s="1"/>
  <c r="F729" i="6"/>
  <c r="G729" i="6" s="1"/>
  <c r="H729" i="6" s="1"/>
  <c r="J729" i="6" s="1"/>
  <c r="F727" i="6"/>
  <c r="G727" i="6" s="1"/>
  <c r="H727" i="6" s="1"/>
  <c r="J727" i="6" s="1"/>
  <c r="F725" i="6"/>
  <c r="G725" i="6" s="1"/>
  <c r="H725" i="6" s="1"/>
  <c r="J725" i="6" s="1"/>
  <c r="F723" i="6"/>
  <c r="G723" i="6" s="1"/>
  <c r="H723" i="6" s="1"/>
  <c r="J723" i="6" s="1"/>
  <c r="F721" i="6"/>
  <c r="G721" i="6" s="1"/>
  <c r="H721" i="6" s="1"/>
  <c r="J721" i="6" s="1"/>
  <c r="F719" i="6"/>
  <c r="G719" i="6" s="1"/>
  <c r="H719" i="6" s="1"/>
  <c r="J719" i="6" s="1"/>
  <c r="F717" i="6"/>
  <c r="G717" i="6" s="1"/>
  <c r="H717" i="6" s="1"/>
  <c r="J717" i="6" s="1"/>
  <c r="F715" i="6"/>
  <c r="G715" i="6" s="1"/>
  <c r="H715" i="6" s="1"/>
  <c r="J715" i="6" s="1"/>
  <c r="F713" i="6"/>
  <c r="G713" i="6" s="1"/>
  <c r="H713" i="6" s="1"/>
  <c r="J713" i="6" s="1"/>
  <c r="F711" i="6"/>
  <c r="G711" i="6" s="1"/>
  <c r="H711" i="6" s="1"/>
  <c r="J711" i="6" s="1"/>
  <c r="F709" i="6"/>
  <c r="G709" i="6" s="1"/>
  <c r="H709" i="6" s="1"/>
  <c r="J709" i="6" s="1"/>
  <c r="F707" i="6"/>
  <c r="G707" i="6" s="1"/>
  <c r="H707" i="6" s="1"/>
  <c r="J707" i="6" s="1"/>
  <c r="F705" i="6"/>
  <c r="G705" i="6" s="1"/>
  <c r="H705" i="6" s="1"/>
  <c r="J705" i="6" s="1"/>
  <c r="F703" i="6"/>
  <c r="G703" i="6" s="1"/>
  <c r="H703" i="6" s="1"/>
  <c r="J703" i="6" s="1"/>
  <c r="F996" i="6"/>
  <c r="G996" i="6" s="1"/>
  <c r="H996" i="6" s="1"/>
  <c r="J996" i="6" s="1"/>
  <c r="F980" i="6"/>
  <c r="G980" i="6" s="1"/>
  <c r="H980" i="6" s="1"/>
  <c r="J980" i="6" s="1"/>
  <c r="F964" i="6"/>
  <c r="G964" i="6" s="1"/>
  <c r="H964" i="6" s="1"/>
  <c r="J964" i="6" s="1"/>
  <c r="F948" i="6"/>
  <c r="G948" i="6" s="1"/>
  <c r="H948" i="6" s="1"/>
  <c r="J948" i="6" s="1"/>
  <c r="F932" i="6"/>
  <c r="G932" i="6" s="1"/>
  <c r="H932" i="6" s="1"/>
  <c r="J932" i="6" s="1"/>
  <c r="F916" i="6"/>
  <c r="G916" i="6" s="1"/>
  <c r="H916" i="6" s="1"/>
  <c r="J916" i="6" s="1"/>
  <c r="F900" i="6"/>
  <c r="G900" i="6" s="1"/>
  <c r="H900" i="6" s="1"/>
  <c r="J900" i="6" s="1"/>
  <c r="F884" i="6"/>
  <c r="G884" i="6" s="1"/>
  <c r="H884" i="6" s="1"/>
  <c r="J884" i="6" s="1"/>
  <c r="F868" i="6"/>
  <c r="G868" i="6" s="1"/>
  <c r="H868" i="6" s="1"/>
  <c r="J868" i="6" s="1"/>
  <c r="F852" i="6"/>
  <c r="G852" i="6" s="1"/>
  <c r="H852" i="6" s="1"/>
  <c r="J852" i="6" s="1"/>
  <c r="F777" i="6"/>
  <c r="G777" i="6" s="1"/>
  <c r="H777" i="6" s="1"/>
  <c r="J777" i="6" s="1"/>
  <c r="F776" i="6"/>
  <c r="G776" i="6" s="1"/>
  <c r="H776" i="6" s="1"/>
  <c r="J776" i="6" s="1"/>
  <c r="F768" i="6"/>
  <c r="G768" i="6" s="1"/>
  <c r="H768" i="6" s="1"/>
  <c r="J768" i="6" s="1"/>
  <c r="F760" i="6"/>
  <c r="G760" i="6" s="1"/>
  <c r="H760" i="6" s="1"/>
  <c r="J760" i="6" s="1"/>
  <c r="F752" i="6"/>
  <c r="G752" i="6" s="1"/>
  <c r="H752" i="6" s="1"/>
  <c r="J752" i="6" s="1"/>
  <c r="F744" i="6"/>
  <c r="G744" i="6" s="1"/>
  <c r="H744" i="6" s="1"/>
  <c r="J744" i="6" s="1"/>
  <c r="F736" i="6"/>
  <c r="G736" i="6" s="1"/>
  <c r="H736" i="6" s="1"/>
  <c r="J736" i="6" s="1"/>
  <c r="F728" i="6"/>
  <c r="G728" i="6" s="1"/>
  <c r="H728" i="6" s="1"/>
  <c r="J728" i="6" s="1"/>
  <c r="F720" i="6"/>
  <c r="G720" i="6" s="1"/>
  <c r="H720" i="6" s="1"/>
  <c r="J720" i="6" s="1"/>
  <c r="F712" i="6"/>
  <c r="G712" i="6" s="1"/>
  <c r="H712" i="6" s="1"/>
  <c r="J712" i="6" s="1"/>
  <c r="F704" i="6"/>
  <c r="G704" i="6" s="1"/>
  <c r="H704" i="6" s="1"/>
  <c r="J704" i="6" s="1"/>
  <c r="F681" i="6"/>
  <c r="G681" i="6" s="1"/>
  <c r="H681" i="6" s="1"/>
  <c r="J681" i="6" s="1"/>
  <c r="F679" i="6"/>
  <c r="G679" i="6" s="1"/>
  <c r="H679" i="6" s="1"/>
  <c r="J679" i="6" s="1"/>
  <c r="F677" i="6"/>
  <c r="G677" i="6" s="1"/>
  <c r="H677" i="6" s="1"/>
  <c r="J677" i="6" s="1"/>
  <c r="F675" i="6"/>
  <c r="G675" i="6" s="1"/>
  <c r="H675" i="6" s="1"/>
  <c r="J675" i="6" s="1"/>
  <c r="F673" i="6"/>
  <c r="G673" i="6" s="1"/>
  <c r="H673" i="6" s="1"/>
  <c r="J673" i="6" s="1"/>
  <c r="F671" i="6"/>
  <c r="G671" i="6" s="1"/>
  <c r="H671" i="6" s="1"/>
  <c r="J671" i="6" s="1"/>
  <c r="F669" i="6"/>
  <c r="G669" i="6" s="1"/>
  <c r="H669" i="6" s="1"/>
  <c r="J669" i="6" s="1"/>
  <c r="F667" i="6"/>
  <c r="G667" i="6" s="1"/>
  <c r="H667" i="6" s="1"/>
  <c r="J667" i="6" s="1"/>
  <c r="F665" i="6"/>
  <c r="G665" i="6" s="1"/>
  <c r="H665" i="6" s="1"/>
  <c r="J665" i="6" s="1"/>
  <c r="F663" i="6"/>
  <c r="G663" i="6" s="1"/>
  <c r="H663" i="6" s="1"/>
  <c r="J663" i="6" s="1"/>
  <c r="F661" i="6"/>
  <c r="G661" i="6" s="1"/>
  <c r="H661" i="6" s="1"/>
  <c r="J661" i="6" s="1"/>
  <c r="F659" i="6"/>
  <c r="G659" i="6" s="1"/>
  <c r="H659" i="6" s="1"/>
  <c r="J659" i="6" s="1"/>
  <c r="F657" i="6"/>
  <c r="G657" i="6" s="1"/>
  <c r="H657" i="6" s="1"/>
  <c r="J657" i="6" s="1"/>
  <c r="F655" i="6"/>
  <c r="G655" i="6" s="1"/>
  <c r="H655" i="6" s="1"/>
  <c r="J655" i="6" s="1"/>
  <c r="F653" i="6"/>
  <c r="G653" i="6" s="1"/>
  <c r="H653" i="6" s="1"/>
  <c r="J653" i="6" s="1"/>
  <c r="F651" i="6"/>
  <c r="G651" i="6" s="1"/>
  <c r="H651" i="6" s="1"/>
  <c r="J651" i="6" s="1"/>
  <c r="F649" i="6"/>
  <c r="G649" i="6" s="1"/>
  <c r="H649" i="6" s="1"/>
  <c r="J649" i="6" s="1"/>
  <c r="F647" i="6"/>
  <c r="G647" i="6" s="1"/>
  <c r="H647" i="6" s="1"/>
  <c r="J647" i="6" s="1"/>
  <c r="F645" i="6"/>
  <c r="G645" i="6" s="1"/>
  <c r="H645" i="6" s="1"/>
  <c r="J645" i="6" s="1"/>
  <c r="F643" i="6"/>
  <c r="G643" i="6" s="1"/>
  <c r="H643" i="6" s="1"/>
  <c r="J643" i="6" s="1"/>
  <c r="F641" i="6"/>
  <c r="G641" i="6" s="1"/>
  <c r="H641" i="6" s="1"/>
  <c r="J641" i="6" s="1"/>
  <c r="F639" i="6"/>
  <c r="G639" i="6" s="1"/>
  <c r="H639" i="6" s="1"/>
  <c r="J639" i="6" s="1"/>
  <c r="F637" i="6"/>
  <c r="G637" i="6" s="1"/>
  <c r="H637" i="6" s="1"/>
  <c r="J637" i="6" s="1"/>
  <c r="F635" i="6"/>
  <c r="G635" i="6" s="1"/>
  <c r="H635" i="6" s="1"/>
  <c r="J635" i="6" s="1"/>
  <c r="F633" i="6"/>
  <c r="G633" i="6" s="1"/>
  <c r="H633" i="6" s="1"/>
  <c r="J633" i="6" s="1"/>
  <c r="F631" i="6"/>
  <c r="G631" i="6" s="1"/>
  <c r="H631" i="6" s="1"/>
  <c r="J631" i="6" s="1"/>
  <c r="F629" i="6"/>
  <c r="G629" i="6" s="1"/>
  <c r="H629" i="6" s="1"/>
  <c r="J629" i="6" s="1"/>
  <c r="F627" i="6"/>
  <c r="G627" i="6" s="1"/>
  <c r="H627" i="6" s="1"/>
  <c r="J627" i="6" s="1"/>
  <c r="F625" i="6"/>
  <c r="G625" i="6" s="1"/>
  <c r="H625" i="6" s="1"/>
  <c r="J625" i="6" s="1"/>
  <c r="F623" i="6"/>
  <c r="G623" i="6" s="1"/>
  <c r="H623" i="6" s="1"/>
  <c r="J623" i="6" s="1"/>
  <c r="F621" i="6"/>
  <c r="G621" i="6" s="1"/>
  <c r="H621" i="6" s="1"/>
  <c r="J621" i="6" s="1"/>
  <c r="F619" i="6"/>
  <c r="G619" i="6" s="1"/>
  <c r="H619" i="6" s="1"/>
  <c r="J619" i="6" s="1"/>
  <c r="F617" i="6"/>
  <c r="G617" i="6" s="1"/>
  <c r="H617" i="6" s="1"/>
  <c r="J617" i="6" s="1"/>
  <c r="F615" i="6"/>
  <c r="G615" i="6" s="1"/>
  <c r="H615" i="6" s="1"/>
  <c r="J615" i="6" s="1"/>
  <c r="F613" i="6"/>
  <c r="G613" i="6" s="1"/>
  <c r="H613" i="6" s="1"/>
  <c r="J613" i="6" s="1"/>
  <c r="F611" i="6"/>
  <c r="G611" i="6" s="1"/>
  <c r="H611" i="6" s="1"/>
  <c r="J611" i="6" s="1"/>
  <c r="F609" i="6"/>
  <c r="G609" i="6" s="1"/>
  <c r="H609" i="6" s="1"/>
  <c r="J609" i="6" s="1"/>
  <c r="F607" i="6"/>
  <c r="G607" i="6" s="1"/>
  <c r="H607" i="6" s="1"/>
  <c r="J607" i="6" s="1"/>
  <c r="F605" i="6"/>
  <c r="G605" i="6" s="1"/>
  <c r="H605" i="6" s="1"/>
  <c r="J605" i="6" s="1"/>
  <c r="F603" i="6"/>
  <c r="G603" i="6" s="1"/>
  <c r="H603" i="6" s="1"/>
  <c r="J603" i="6" s="1"/>
  <c r="F601" i="6"/>
  <c r="G601" i="6" s="1"/>
  <c r="H601" i="6" s="1"/>
  <c r="J601" i="6" s="1"/>
  <c r="F599" i="6"/>
  <c r="G599" i="6" s="1"/>
  <c r="H599" i="6" s="1"/>
  <c r="J599" i="6" s="1"/>
  <c r="F597" i="6"/>
  <c r="G597" i="6" s="1"/>
  <c r="H597" i="6" s="1"/>
  <c r="J597" i="6" s="1"/>
  <c r="F595" i="6"/>
  <c r="G595" i="6" s="1"/>
  <c r="H595" i="6" s="1"/>
  <c r="J595" i="6" s="1"/>
  <c r="F593" i="6"/>
  <c r="G593" i="6" s="1"/>
  <c r="H593" i="6" s="1"/>
  <c r="J593" i="6" s="1"/>
  <c r="F591" i="6"/>
  <c r="G591" i="6" s="1"/>
  <c r="H591" i="6" s="1"/>
  <c r="J591" i="6" s="1"/>
  <c r="F589" i="6"/>
  <c r="G589" i="6" s="1"/>
  <c r="H589" i="6" s="1"/>
  <c r="J589" i="6" s="1"/>
  <c r="F587" i="6"/>
  <c r="G587" i="6" s="1"/>
  <c r="H587" i="6" s="1"/>
  <c r="J587" i="6" s="1"/>
  <c r="F585" i="6"/>
  <c r="G585" i="6" s="1"/>
  <c r="H585" i="6" s="1"/>
  <c r="J585" i="6" s="1"/>
  <c r="F583" i="6"/>
  <c r="G583" i="6" s="1"/>
  <c r="H583" i="6" s="1"/>
  <c r="J583" i="6" s="1"/>
  <c r="F581" i="6"/>
  <c r="G581" i="6" s="1"/>
  <c r="H581" i="6" s="1"/>
  <c r="J581" i="6" s="1"/>
  <c r="F579" i="6"/>
  <c r="G579" i="6" s="1"/>
  <c r="H579" i="6" s="1"/>
  <c r="J579" i="6" s="1"/>
  <c r="F577" i="6"/>
  <c r="G577" i="6" s="1"/>
  <c r="H577" i="6" s="1"/>
  <c r="J577" i="6" s="1"/>
  <c r="F575" i="6"/>
  <c r="G575" i="6" s="1"/>
  <c r="H575" i="6" s="1"/>
  <c r="J575" i="6" s="1"/>
  <c r="F573" i="6"/>
  <c r="G573" i="6" s="1"/>
  <c r="H573" i="6" s="1"/>
  <c r="J573" i="6" s="1"/>
  <c r="F571" i="6"/>
  <c r="G571" i="6" s="1"/>
  <c r="H571" i="6" s="1"/>
  <c r="J571" i="6" s="1"/>
  <c r="F569" i="6"/>
  <c r="G569" i="6" s="1"/>
  <c r="H569" i="6" s="1"/>
  <c r="J569" i="6" s="1"/>
  <c r="F567" i="6"/>
  <c r="G567" i="6" s="1"/>
  <c r="H567" i="6" s="1"/>
  <c r="J567" i="6" s="1"/>
  <c r="F565" i="6"/>
  <c r="G565" i="6" s="1"/>
  <c r="H565" i="6" s="1"/>
  <c r="J565" i="6" s="1"/>
  <c r="F563" i="6"/>
  <c r="G563" i="6" s="1"/>
  <c r="H563" i="6" s="1"/>
  <c r="J563" i="6" s="1"/>
  <c r="F561" i="6"/>
  <c r="G561" i="6" s="1"/>
  <c r="H561" i="6" s="1"/>
  <c r="J561" i="6" s="1"/>
  <c r="F559" i="6"/>
  <c r="G559" i="6" s="1"/>
  <c r="H559" i="6" s="1"/>
  <c r="J559" i="6" s="1"/>
  <c r="F557" i="6"/>
  <c r="G557" i="6" s="1"/>
  <c r="H557" i="6" s="1"/>
  <c r="J557" i="6" s="1"/>
  <c r="F555" i="6"/>
  <c r="G555" i="6" s="1"/>
  <c r="H555" i="6" s="1"/>
  <c r="J555" i="6" s="1"/>
  <c r="F553" i="6"/>
  <c r="G553" i="6" s="1"/>
  <c r="H553" i="6" s="1"/>
  <c r="J553" i="6" s="1"/>
  <c r="F551" i="6"/>
  <c r="G551" i="6" s="1"/>
  <c r="H551" i="6" s="1"/>
  <c r="J551" i="6" s="1"/>
  <c r="F549" i="6"/>
  <c r="G549" i="6" s="1"/>
  <c r="H549" i="6" s="1"/>
  <c r="J549" i="6" s="1"/>
  <c r="F547" i="6"/>
  <c r="G547" i="6" s="1"/>
  <c r="H547" i="6" s="1"/>
  <c r="J547" i="6" s="1"/>
  <c r="F545" i="6"/>
  <c r="G545" i="6" s="1"/>
  <c r="H545" i="6" s="1"/>
  <c r="J545" i="6" s="1"/>
  <c r="F543" i="6"/>
  <c r="G543" i="6" s="1"/>
  <c r="H543" i="6" s="1"/>
  <c r="J543" i="6" s="1"/>
  <c r="F541" i="6"/>
  <c r="G541" i="6" s="1"/>
  <c r="H541" i="6" s="1"/>
  <c r="J541" i="6" s="1"/>
  <c r="F539" i="6"/>
  <c r="G539" i="6" s="1"/>
  <c r="H539" i="6" s="1"/>
  <c r="J539" i="6" s="1"/>
  <c r="F537" i="6"/>
  <c r="G537" i="6" s="1"/>
  <c r="H537" i="6" s="1"/>
  <c r="J537" i="6" s="1"/>
  <c r="F535" i="6"/>
  <c r="G535" i="6" s="1"/>
  <c r="H535" i="6" s="1"/>
  <c r="J535" i="6" s="1"/>
  <c r="F533" i="6"/>
  <c r="G533" i="6" s="1"/>
  <c r="H533" i="6" s="1"/>
  <c r="J533" i="6" s="1"/>
  <c r="F531" i="6"/>
  <c r="G531" i="6" s="1"/>
  <c r="H531" i="6" s="1"/>
  <c r="J531" i="6" s="1"/>
  <c r="F529" i="6"/>
  <c r="G529" i="6" s="1"/>
  <c r="H529" i="6" s="1"/>
  <c r="J529" i="6" s="1"/>
  <c r="F527" i="6"/>
  <c r="G527" i="6" s="1"/>
  <c r="H527" i="6" s="1"/>
  <c r="J527" i="6" s="1"/>
  <c r="F525" i="6"/>
  <c r="G525" i="6" s="1"/>
  <c r="H525" i="6" s="1"/>
  <c r="J525" i="6" s="1"/>
  <c r="F523" i="6"/>
  <c r="G523" i="6" s="1"/>
  <c r="H523" i="6" s="1"/>
  <c r="J523" i="6" s="1"/>
  <c r="F986" i="6"/>
  <c r="G986" i="6" s="1"/>
  <c r="H986" i="6" s="1"/>
  <c r="J986" i="6" s="1"/>
  <c r="F972" i="6"/>
  <c r="G972" i="6" s="1"/>
  <c r="H972" i="6" s="1"/>
  <c r="J972" i="6" s="1"/>
  <c r="F962" i="6"/>
  <c r="G962" i="6" s="1"/>
  <c r="H962" i="6" s="1"/>
  <c r="J962" i="6" s="1"/>
  <c r="F922" i="6"/>
  <c r="G922" i="6" s="1"/>
  <c r="H922" i="6" s="1"/>
  <c r="J922" i="6" s="1"/>
  <c r="F908" i="6"/>
  <c r="G908" i="6" s="1"/>
  <c r="H908" i="6" s="1"/>
  <c r="J908" i="6" s="1"/>
  <c r="F898" i="6"/>
  <c r="G898" i="6" s="1"/>
  <c r="H898" i="6" s="1"/>
  <c r="J898" i="6" s="1"/>
  <c r="F858" i="6"/>
  <c r="G858" i="6" s="1"/>
  <c r="H858" i="6" s="1"/>
  <c r="J858" i="6" s="1"/>
  <c r="F844" i="6"/>
  <c r="G844" i="6" s="1"/>
  <c r="H844" i="6" s="1"/>
  <c r="J844" i="6" s="1"/>
  <c r="F764" i="6"/>
  <c r="G764" i="6" s="1"/>
  <c r="H764" i="6" s="1"/>
  <c r="J764" i="6" s="1"/>
  <c r="F758" i="6"/>
  <c r="G758" i="6" s="1"/>
  <c r="H758" i="6" s="1"/>
  <c r="J758" i="6" s="1"/>
  <c r="F754" i="6"/>
  <c r="G754" i="6" s="1"/>
  <c r="H754" i="6" s="1"/>
  <c r="J754" i="6" s="1"/>
  <c r="F732" i="6"/>
  <c r="G732" i="6" s="1"/>
  <c r="H732" i="6" s="1"/>
  <c r="J732" i="6" s="1"/>
  <c r="F726" i="6"/>
  <c r="G726" i="6" s="1"/>
  <c r="H726" i="6" s="1"/>
  <c r="J726" i="6" s="1"/>
  <c r="F722" i="6"/>
  <c r="G722" i="6" s="1"/>
  <c r="H722" i="6" s="1"/>
  <c r="J722" i="6" s="1"/>
  <c r="F701" i="6"/>
  <c r="G701" i="6" s="1"/>
  <c r="H701" i="6" s="1"/>
  <c r="J701" i="6" s="1"/>
  <c r="F700" i="6"/>
  <c r="G700" i="6" s="1"/>
  <c r="H700" i="6" s="1"/>
  <c r="J700" i="6" s="1"/>
  <c r="F697" i="6"/>
  <c r="G697" i="6" s="1"/>
  <c r="H697" i="6" s="1"/>
  <c r="J697" i="6" s="1"/>
  <c r="F696" i="6"/>
  <c r="G696" i="6" s="1"/>
  <c r="H696" i="6" s="1"/>
  <c r="J696" i="6" s="1"/>
  <c r="F693" i="6"/>
  <c r="G693" i="6" s="1"/>
  <c r="H693" i="6" s="1"/>
  <c r="J693" i="6" s="1"/>
  <c r="F692" i="6"/>
  <c r="G692" i="6" s="1"/>
  <c r="H692" i="6" s="1"/>
  <c r="J692" i="6" s="1"/>
  <c r="F689" i="6"/>
  <c r="G689" i="6" s="1"/>
  <c r="H689" i="6" s="1"/>
  <c r="J689" i="6" s="1"/>
  <c r="F688" i="6"/>
  <c r="G688" i="6" s="1"/>
  <c r="H688" i="6" s="1"/>
  <c r="J688" i="6" s="1"/>
  <c r="F685" i="6"/>
  <c r="G685" i="6" s="1"/>
  <c r="H685" i="6" s="1"/>
  <c r="J685" i="6" s="1"/>
  <c r="F684" i="6"/>
  <c r="G684" i="6" s="1"/>
  <c r="H684" i="6" s="1"/>
  <c r="J684" i="6" s="1"/>
  <c r="F674" i="6"/>
  <c r="G674" i="6" s="1"/>
  <c r="H674" i="6" s="1"/>
  <c r="J674" i="6" s="1"/>
  <c r="F666" i="6"/>
  <c r="G666" i="6" s="1"/>
  <c r="H666" i="6" s="1"/>
  <c r="J666" i="6" s="1"/>
  <c r="F658" i="6"/>
  <c r="G658" i="6" s="1"/>
  <c r="H658" i="6" s="1"/>
  <c r="J658" i="6" s="1"/>
  <c r="F650" i="6"/>
  <c r="G650" i="6" s="1"/>
  <c r="H650" i="6" s="1"/>
  <c r="J650" i="6" s="1"/>
  <c r="F642" i="6"/>
  <c r="G642" i="6" s="1"/>
  <c r="H642" i="6" s="1"/>
  <c r="J642" i="6" s="1"/>
  <c r="F634" i="6"/>
  <c r="G634" i="6" s="1"/>
  <c r="H634" i="6" s="1"/>
  <c r="J634" i="6" s="1"/>
  <c r="F626" i="6"/>
  <c r="G626" i="6" s="1"/>
  <c r="H626" i="6" s="1"/>
  <c r="J626" i="6" s="1"/>
  <c r="F618" i="6"/>
  <c r="G618" i="6" s="1"/>
  <c r="H618" i="6" s="1"/>
  <c r="J618" i="6" s="1"/>
  <c r="F610" i="6"/>
  <c r="G610" i="6" s="1"/>
  <c r="H610" i="6" s="1"/>
  <c r="J610" i="6" s="1"/>
  <c r="F602" i="6"/>
  <c r="G602" i="6" s="1"/>
  <c r="H602" i="6" s="1"/>
  <c r="J602" i="6" s="1"/>
  <c r="F594" i="6"/>
  <c r="G594" i="6" s="1"/>
  <c r="H594" i="6" s="1"/>
  <c r="J594" i="6" s="1"/>
  <c r="F586" i="6"/>
  <c r="G586" i="6" s="1"/>
  <c r="H586" i="6" s="1"/>
  <c r="J586" i="6" s="1"/>
  <c r="F578" i="6"/>
  <c r="G578" i="6" s="1"/>
  <c r="H578" i="6" s="1"/>
  <c r="J578" i="6" s="1"/>
  <c r="F570" i="6"/>
  <c r="G570" i="6" s="1"/>
  <c r="H570" i="6" s="1"/>
  <c r="J570" i="6" s="1"/>
  <c r="F562" i="6"/>
  <c r="G562" i="6" s="1"/>
  <c r="H562" i="6" s="1"/>
  <c r="J562" i="6" s="1"/>
  <c r="F554" i="6"/>
  <c r="G554" i="6" s="1"/>
  <c r="H554" i="6" s="1"/>
  <c r="J554" i="6" s="1"/>
  <c r="F546" i="6"/>
  <c r="G546" i="6" s="1"/>
  <c r="H546" i="6" s="1"/>
  <c r="J546" i="6" s="1"/>
  <c r="F538" i="6"/>
  <c r="G538" i="6" s="1"/>
  <c r="H538" i="6" s="1"/>
  <c r="J538" i="6" s="1"/>
  <c r="F530" i="6"/>
  <c r="G530" i="6" s="1"/>
  <c r="H530" i="6" s="1"/>
  <c r="J530" i="6" s="1"/>
  <c r="F522" i="6"/>
  <c r="G522" i="6" s="1"/>
  <c r="H522" i="6" s="1"/>
  <c r="J522" i="6" s="1"/>
  <c r="F520" i="6"/>
  <c r="G520" i="6" s="1"/>
  <c r="H520" i="6" s="1"/>
  <c r="J520" i="6" s="1"/>
  <c r="F518" i="6"/>
  <c r="G518" i="6" s="1"/>
  <c r="H518" i="6" s="1"/>
  <c r="J518" i="6" s="1"/>
  <c r="F516" i="6"/>
  <c r="G516" i="6" s="1"/>
  <c r="H516" i="6" s="1"/>
  <c r="J516" i="6" s="1"/>
  <c r="F514" i="6"/>
  <c r="G514" i="6" s="1"/>
  <c r="H514" i="6" s="1"/>
  <c r="J514" i="6" s="1"/>
  <c r="F512" i="6"/>
  <c r="G512" i="6" s="1"/>
  <c r="H512" i="6" s="1"/>
  <c r="J512" i="6" s="1"/>
  <c r="F510" i="6"/>
  <c r="G510" i="6" s="1"/>
  <c r="H510" i="6" s="1"/>
  <c r="J510" i="6" s="1"/>
  <c r="F508" i="6"/>
  <c r="G508" i="6" s="1"/>
  <c r="H508" i="6" s="1"/>
  <c r="J508" i="6" s="1"/>
  <c r="F506" i="6"/>
  <c r="G506" i="6" s="1"/>
  <c r="H506" i="6" s="1"/>
  <c r="J506" i="6" s="1"/>
  <c r="F504" i="6"/>
  <c r="G504" i="6" s="1"/>
  <c r="H504" i="6" s="1"/>
  <c r="J504" i="6" s="1"/>
  <c r="F502" i="6"/>
  <c r="G502" i="6" s="1"/>
  <c r="H502" i="6" s="1"/>
  <c r="J502" i="6" s="1"/>
  <c r="F500" i="6"/>
  <c r="G500" i="6" s="1"/>
  <c r="H500" i="6" s="1"/>
  <c r="J500" i="6" s="1"/>
  <c r="F498" i="6"/>
  <c r="G498" i="6" s="1"/>
  <c r="H498" i="6" s="1"/>
  <c r="J498" i="6" s="1"/>
  <c r="F496" i="6"/>
  <c r="G496" i="6" s="1"/>
  <c r="H496" i="6" s="1"/>
  <c r="J496" i="6" s="1"/>
  <c r="F494" i="6"/>
  <c r="G494" i="6" s="1"/>
  <c r="H494" i="6" s="1"/>
  <c r="J494" i="6" s="1"/>
  <c r="F492" i="6"/>
  <c r="G492" i="6" s="1"/>
  <c r="H492" i="6" s="1"/>
  <c r="J492" i="6" s="1"/>
  <c r="F490" i="6"/>
  <c r="G490" i="6" s="1"/>
  <c r="H490" i="6" s="1"/>
  <c r="J490" i="6" s="1"/>
  <c r="F488" i="6"/>
  <c r="G488" i="6" s="1"/>
  <c r="H488" i="6" s="1"/>
  <c r="J488" i="6" s="1"/>
  <c r="F486" i="6"/>
  <c r="G486" i="6" s="1"/>
  <c r="H486" i="6" s="1"/>
  <c r="J486" i="6" s="1"/>
  <c r="F484" i="6"/>
  <c r="G484" i="6" s="1"/>
  <c r="H484" i="6" s="1"/>
  <c r="J484" i="6" s="1"/>
  <c r="F482" i="6"/>
  <c r="G482" i="6" s="1"/>
  <c r="H482" i="6" s="1"/>
  <c r="J482" i="6" s="1"/>
  <c r="F480" i="6"/>
  <c r="G480" i="6" s="1"/>
  <c r="H480" i="6" s="1"/>
  <c r="J480" i="6" s="1"/>
  <c r="F478" i="6"/>
  <c r="G478" i="6" s="1"/>
  <c r="H478" i="6" s="1"/>
  <c r="J478" i="6" s="1"/>
  <c r="F476" i="6"/>
  <c r="G476" i="6" s="1"/>
  <c r="H476" i="6" s="1"/>
  <c r="J476" i="6" s="1"/>
  <c r="F474" i="6"/>
  <c r="G474" i="6" s="1"/>
  <c r="H474" i="6" s="1"/>
  <c r="J474" i="6" s="1"/>
  <c r="F472" i="6"/>
  <c r="G472" i="6" s="1"/>
  <c r="H472" i="6" s="1"/>
  <c r="J472" i="6" s="1"/>
  <c r="F470" i="6"/>
  <c r="G470" i="6" s="1"/>
  <c r="H470" i="6" s="1"/>
  <c r="J470" i="6" s="1"/>
  <c r="F468" i="6"/>
  <c r="G468" i="6" s="1"/>
  <c r="H468" i="6" s="1"/>
  <c r="J468" i="6" s="1"/>
  <c r="F466" i="6"/>
  <c r="G466" i="6" s="1"/>
  <c r="H466" i="6" s="1"/>
  <c r="J466" i="6" s="1"/>
  <c r="F464" i="6"/>
  <c r="G464" i="6" s="1"/>
  <c r="H464" i="6" s="1"/>
  <c r="J464" i="6" s="1"/>
  <c r="F462" i="6"/>
  <c r="G462" i="6" s="1"/>
  <c r="H462" i="6" s="1"/>
  <c r="J462" i="6" s="1"/>
  <c r="F460" i="6"/>
  <c r="G460" i="6" s="1"/>
  <c r="H460" i="6" s="1"/>
  <c r="J460" i="6" s="1"/>
  <c r="F458" i="6"/>
  <c r="G458" i="6" s="1"/>
  <c r="H458" i="6" s="1"/>
  <c r="J458" i="6" s="1"/>
  <c r="F456" i="6"/>
  <c r="G456" i="6" s="1"/>
  <c r="H456" i="6" s="1"/>
  <c r="J456" i="6" s="1"/>
  <c r="F454" i="6"/>
  <c r="G454" i="6" s="1"/>
  <c r="H454" i="6" s="1"/>
  <c r="J454" i="6" s="1"/>
  <c r="F452" i="6"/>
  <c r="G452" i="6" s="1"/>
  <c r="H452" i="6" s="1"/>
  <c r="J452" i="6" s="1"/>
  <c r="F450" i="6"/>
  <c r="G450" i="6" s="1"/>
  <c r="H450" i="6" s="1"/>
  <c r="J450" i="6" s="1"/>
  <c r="F448" i="6"/>
  <c r="G448" i="6" s="1"/>
  <c r="H448" i="6" s="1"/>
  <c r="J448" i="6" s="1"/>
  <c r="F446" i="6"/>
  <c r="G446" i="6" s="1"/>
  <c r="H446" i="6" s="1"/>
  <c r="J446" i="6" s="1"/>
  <c r="F444" i="6"/>
  <c r="G444" i="6" s="1"/>
  <c r="H444" i="6" s="1"/>
  <c r="J444" i="6" s="1"/>
  <c r="F442" i="6"/>
  <c r="G442" i="6" s="1"/>
  <c r="H442" i="6" s="1"/>
  <c r="J442" i="6" s="1"/>
  <c r="F440" i="6"/>
  <c r="G440" i="6" s="1"/>
  <c r="H440" i="6" s="1"/>
  <c r="J440" i="6" s="1"/>
  <c r="F438" i="6"/>
  <c r="G438" i="6" s="1"/>
  <c r="H438" i="6" s="1"/>
  <c r="J438" i="6" s="1"/>
  <c r="F436" i="6"/>
  <c r="G436" i="6" s="1"/>
  <c r="H436" i="6" s="1"/>
  <c r="J436" i="6" s="1"/>
  <c r="F434" i="6"/>
  <c r="G434" i="6" s="1"/>
  <c r="H434" i="6" s="1"/>
  <c r="J434" i="6" s="1"/>
  <c r="F432" i="6"/>
  <c r="G432" i="6" s="1"/>
  <c r="H432" i="6" s="1"/>
  <c r="J432" i="6" s="1"/>
  <c r="F430" i="6"/>
  <c r="G430" i="6" s="1"/>
  <c r="H430" i="6" s="1"/>
  <c r="J430" i="6" s="1"/>
  <c r="F428" i="6"/>
  <c r="G428" i="6" s="1"/>
  <c r="H428" i="6" s="1"/>
  <c r="J428" i="6" s="1"/>
  <c r="F426" i="6"/>
  <c r="G426" i="6" s="1"/>
  <c r="H426" i="6" s="1"/>
  <c r="J426" i="6" s="1"/>
  <c r="F424" i="6"/>
  <c r="G424" i="6" s="1"/>
  <c r="H424" i="6" s="1"/>
  <c r="J424" i="6" s="1"/>
  <c r="F422" i="6"/>
  <c r="G422" i="6" s="1"/>
  <c r="H422" i="6" s="1"/>
  <c r="J422" i="6" s="1"/>
  <c r="F420" i="6"/>
  <c r="G420" i="6" s="1"/>
  <c r="H420" i="6" s="1"/>
  <c r="J420" i="6" s="1"/>
  <c r="F418" i="6"/>
  <c r="G418" i="6" s="1"/>
  <c r="H418" i="6" s="1"/>
  <c r="J418" i="6" s="1"/>
  <c r="F416" i="6"/>
  <c r="G416" i="6" s="1"/>
  <c r="H416" i="6" s="1"/>
  <c r="J416" i="6" s="1"/>
  <c r="F414" i="6"/>
  <c r="G414" i="6" s="1"/>
  <c r="H414" i="6" s="1"/>
  <c r="J414" i="6" s="1"/>
  <c r="F412" i="6"/>
  <c r="G412" i="6" s="1"/>
  <c r="H412" i="6" s="1"/>
  <c r="J412" i="6" s="1"/>
  <c r="F410" i="6"/>
  <c r="G410" i="6" s="1"/>
  <c r="H410" i="6" s="1"/>
  <c r="J410" i="6" s="1"/>
  <c r="F408" i="6"/>
  <c r="G408" i="6" s="1"/>
  <c r="H408" i="6" s="1"/>
  <c r="J408" i="6" s="1"/>
  <c r="F406" i="6"/>
  <c r="G406" i="6" s="1"/>
  <c r="H406" i="6" s="1"/>
  <c r="J406" i="6" s="1"/>
  <c r="F404" i="6"/>
  <c r="G404" i="6" s="1"/>
  <c r="H404" i="6" s="1"/>
  <c r="J404" i="6" s="1"/>
  <c r="F402" i="6"/>
  <c r="G402" i="6" s="1"/>
  <c r="H402" i="6" s="1"/>
  <c r="J402" i="6" s="1"/>
  <c r="F400" i="6"/>
  <c r="G400" i="6" s="1"/>
  <c r="H400" i="6" s="1"/>
  <c r="J400" i="6" s="1"/>
  <c r="F398" i="6"/>
  <c r="G398" i="6" s="1"/>
  <c r="H398" i="6" s="1"/>
  <c r="J398" i="6" s="1"/>
  <c r="F396" i="6"/>
  <c r="G396" i="6" s="1"/>
  <c r="H396" i="6" s="1"/>
  <c r="J396" i="6" s="1"/>
  <c r="F394" i="6"/>
  <c r="G394" i="6" s="1"/>
  <c r="H394" i="6" s="1"/>
  <c r="J394" i="6" s="1"/>
  <c r="F392" i="6"/>
  <c r="G392" i="6" s="1"/>
  <c r="H392" i="6" s="1"/>
  <c r="J392" i="6" s="1"/>
  <c r="F390" i="6"/>
  <c r="G390" i="6" s="1"/>
  <c r="H390" i="6" s="1"/>
  <c r="J390" i="6" s="1"/>
  <c r="F388" i="6"/>
  <c r="G388" i="6" s="1"/>
  <c r="H388" i="6" s="1"/>
  <c r="J388" i="6" s="1"/>
  <c r="F386" i="6"/>
  <c r="G386" i="6" s="1"/>
  <c r="H386" i="6" s="1"/>
  <c r="J386" i="6" s="1"/>
  <c r="F384" i="6"/>
  <c r="G384" i="6" s="1"/>
  <c r="H384" i="6" s="1"/>
  <c r="J384" i="6" s="1"/>
  <c r="F382" i="6"/>
  <c r="G382" i="6" s="1"/>
  <c r="H382" i="6" s="1"/>
  <c r="J382" i="6" s="1"/>
  <c r="F380" i="6"/>
  <c r="G380" i="6" s="1"/>
  <c r="H380" i="6" s="1"/>
  <c r="J380" i="6" s="1"/>
  <c r="F378" i="6"/>
  <c r="G378" i="6" s="1"/>
  <c r="H378" i="6" s="1"/>
  <c r="J378" i="6" s="1"/>
  <c r="F376" i="6"/>
  <c r="G376" i="6" s="1"/>
  <c r="H376" i="6" s="1"/>
  <c r="J376" i="6" s="1"/>
  <c r="F374" i="6"/>
  <c r="G374" i="6" s="1"/>
  <c r="H374" i="6" s="1"/>
  <c r="J374" i="6" s="1"/>
  <c r="F372" i="6"/>
  <c r="G372" i="6" s="1"/>
  <c r="H372" i="6" s="1"/>
  <c r="J372" i="6" s="1"/>
  <c r="F370" i="6"/>
  <c r="G370" i="6" s="1"/>
  <c r="H370" i="6" s="1"/>
  <c r="J370" i="6" s="1"/>
  <c r="F368" i="6"/>
  <c r="G368" i="6" s="1"/>
  <c r="H368" i="6" s="1"/>
  <c r="J368" i="6" s="1"/>
  <c r="F366" i="6"/>
  <c r="G366" i="6" s="1"/>
  <c r="H366" i="6" s="1"/>
  <c r="J366" i="6" s="1"/>
  <c r="F364" i="6"/>
  <c r="G364" i="6" s="1"/>
  <c r="H364" i="6" s="1"/>
  <c r="J364" i="6" s="1"/>
  <c r="F362" i="6"/>
  <c r="G362" i="6" s="1"/>
  <c r="H362" i="6" s="1"/>
  <c r="J362" i="6" s="1"/>
  <c r="F360" i="6"/>
  <c r="G360" i="6" s="1"/>
  <c r="H360" i="6" s="1"/>
  <c r="J360" i="6" s="1"/>
  <c r="F358" i="6"/>
  <c r="G358" i="6" s="1"/>
  <c r="H358" i="6" s="1"/>
  <c r="J358" i="6" s="1"/>
  <c r="F356" i="6"/>
  <c r="G356" i="6" s="1"/>
  <c r="H356" i="6" s="1"/>
  <c r="J356" i="6" s="1"/>
  <c r="F354" i="6"/>
  <c r="G354" i="6" s="1"/>
  <c r="H354" i="6" s="1"/>
  <c r="J354" i="6" s="1"/>
  <c r="F352" i="6"/>
  <c r="G352" i="6" s="1"/>
  <c r="H352" i="6" s="1"/>
  <c r="J352" i="6" s="1"/>
  <c r="F350" i="6"/>
  <c r="G350" i="6" s="1"/>
  <c r="H350" i="6" s="1"/>
  <c r="J350" i="6" s="1"/>
  <c r="F348" i="6"/>
  <c r="G348" i="6" s="1"/>
  <c r="H348" i="6" s="1"/>
  <c r="J348" i="6" s="1"/>
  <c r="F346" i="6"/>
  <c r="G346" i="6" s="1"/>
  <c r="H346" i="6" s="1"/>
  <c r="J346" i="6" s="1"/>
  <c r="F344" i="6"/>
  <c r="G344" i="6" s="1"/>
  <c r="H344" i="6" s="1"/>
  <c r="J344" i="6" s="1"/>
  <c r="F342" i="6"/>
  <c r="G342" i="6" s="1"/>
  <c r="H342" i="6" s="1"/>
  <c r="J342" i="6" s="1"/>
  <c r="F340" i="6"/>
  <c r="G340" i="6" s="1"/>
  <c r="H340" i="6" s="1"/>
  <c r="J340" i="6" s="1"/>
  <c r="F338" i="6"/>
  <c r="G338" i="6" s="1"/>
  <c r="H338" i="6" s="1"/>
  <c r="J338" i="6" s="1"/>
  <c r="F336" i="6"/>
  <c r="G336" i="6" s="1"/>
  <c r="H336" i="6" s="1"/>
  <c r="J336" i="6" s="1"/>
  <c r="F334" i="6"/>
  <c r="G334" i="6" s="1"/>
  <c r="H334" i="6" s="1"/>
  <c r="J334" i="6" s="1"/>
  <c r="F332" i="6"/>
  <c r="G332" i="6" s="1"/>
  <c r="H332" i="6" s="1"/>
  <c r="J332" i="6" s="1"/>
  <c r="F330" i="6"/>
  <c r="G330" i="6" s="1"/>
  <c r="H330" i="6" s="1"/>
  <c r="J330" i="6" s="1"/>
  <c r="F328" i="6"/>
  <c r="G328" i="6" s="1"/>
  <c r="H328" i="6" s="1"/>
  <c r="J328" i="6" s="1"/>
  <c r="F326" i="6"/>
  <c r="G326" i="6" s="1"/>
  <c r="H326" i="6" s="1"/>
  <c r="J326" i="6" s="1"/>
  <c r="F324" i="6"/>
  <c r="G324" i="6" s="1"/>
  <c r="H324" i="6" s="1"/>
  <c r="J324" i="6" s="1"/>
  <c r="F322" i="6"/>
  <c r="G322" i="6" s="1"/>
  <c r="H322" i="6" s="1"/>
  <c r="J322" i="6" s="1"/>
  <c r="F320" i="6"/>
  <c r="G320" i="6" s="1"/>
  <c r="H320" i="6" s="1"/>
  <c r="J320" i="6" s="1"/>
  <c r="F318" i="6"/>
  <c r="G318" i="6" s="1"/>
  <c r="H318" i="6" s="1"/>
  <c r="J318" i="6" s="1"/>
  <c r="F316" i="6"/>
  <c r="G316" i="6" s="1"/>
  <c r="H316" i="6" s="1"/>
  <c r="J316" i="6" s="1"/>
  <c r="F314" i="6"/>
  <c r="G314" i="6" s="1"/>
  <c r="H314" i="6" s="1"/>
  <c r="J314" i="6" s="1"/>
  <c r="F312" i="6"/>
  <c r="G312" i="6" s="1"/>
  <c r="H312" i="6" s="1"/>
  <c r="J312" i="6" s="1"/>
  <c r="F310" i="6"/>
  <c r="G310" i="6" s="1"/>
  <c r="H310" i="6" s="1"/>
  <c r="J310" i="6" s="1"/>
  <c r="F308" i="6"/>
  <c r="G308" i="6" s="1"/>
  <c r="H308" i="6" s="1"/>
  <c r="J308" i="6" s="1"/>
  <c r="F306" i="6"/>
  <c r="G306" i="6" s="1"/>
  <c r="H306" i="6" s="1"/>
  <c r="J306" i="6" s="1"/>
  <c r="F304" i="6"/>
  <c r="G304" i="6" s="1"/>
  <c r="H304" i="6" s="1"/>
  <c r="J304" i="6" s="1"/>
  <c r="F302" i="6"/>
  <c r="G302" i="6" s="1"/>
  <c r="H302" i="6" s="1"/>
  <c r="J302" i="6" s="1"/>
  <c r="F300" i="6"/>
  <c r="G300" i="6" s="1"/>
  <c r="H300" i="6" s="1"/>
  <c r="J300" i="6" s="1"/>
  <c r="F298" i="6"/>
  <c r="G298" i="6" s="1"/>
  <c r="H298" i="6" s="1"/>
  <c r="J298" i="6" s="1"/>
  <c r="F296" i="6"/>
  <c r="G296" i="6" s="1"/>
  <c r="H296" i="6" s="1"/>
  <c r="J296" i="6" s="1"/>
  <c r="F294" i="6"/>
  <c r="G294" i="6" s="1"/>
  <c r="H294" i="6" s="1"/>
  <c r="J294" i="6" s="1"/>
  <c r="F292" i="6"/>
  <c r="G292" i="6" s="1"/>
  <c r="H292" i="6" s="1"/>
  <c r="J292" i="6" s="1"/>
  <c r="F290" i="6"/>
  <c r="G290" i="6" s="1"/>
  <c r="H290" i="6" s="1"/>
  <c r="J290" i="6" s="1"/>
  <c r="F288" i="6"/>
  <c r="G288" i="6" s="1"/>
  <c r="H288" i="6" s="1"/>
  <c r="J288" i="6" s="1"/>
  <c r="F286" i="6"/>
  <c r="G286" i="6" s="1"/>
  <c r="H286" i="6" s="1"/>
  <c r="J286" i="6" s="1"/>
  <c r="F284" i="6"/>
  <c r="G284" i="6" s="1"/>
  <c r="H284" i="6" s="1"/>
  <c r="J284" i="6" s="1"/>
  <c r="F282" i="6"/>
  <c r="G282" i="6" s="1"/>
  <c r="H282" i="6" s="1"/>
  <c r="J282" i="6" s="1"/>
  <c r="F280" i="6"/>
  <c r="G280" i="6" s="1"/>
  <c r="H280" i="6" s="1"/>
  <c r="J280" i="6" s="1"/>
  <c r="F278" i="6"/>
  <c r="G278" i="6" s="1"/>
  <c r="H278" i="6" s="1"/>
  <c r="J278" i="6" s="1"/>
  <c r="F276" i="6"/>
  <c r="G276" i="6" s="1"/>
  <c r="H276" i="6" s="1"/>
  <c r="J276" i="6" s="1"/>
  <c r="F274" i="6"/>
  <c r="G274" i="6" s="1"/>
  <c r="H274" i="6" s="1"/>
  <c r="J274" i="6" s="1"/>
  <c r="F272" i="6"/>
  <c r="G272" i="6" s="1"/>
  <c r="H272" i="6" s="1"/>
  <c r="J272" i="6" s="1"/>
  <c r="F270" i="6"/>
  <c r="G270" i="6" s="1"/>
  <c r="H270" i="6" s="1"/>
  <c r="J270" i="6" s="1"/>
  <c r="F268" i="6"/>
  <c r="G268" i="6" s="1"/>
  <c r="H268" i="6" s="1"/>
  <c r="J268" i="6" s="1"/>
  <c r="F266" i="6"/>
  <c r="G266" i="6" s="1"/>
  <c r="H266" i="6" s="1"/>
  <c r="J266" i="6" s="1"/>
  <c r="F264" i="6"/>
  <c r="G264" i="6" s="1"/>
  <c r="H264" i="6" s="1"/>
  <c r="J264" i="6" s="1"/>
  <c r="F262" i="6"/>
  <c r="G262" i="6" s="1"/>
  <c r="H262" i="6" s="1"/>
  <c r="J262" i="6" s="1"/>
  <c r="F260" i="6"/>
  <c r="G260" i="6" s="1"/>
  <c r="H260" i="6" s="1"/>
  <c r="J260" i="6" s="1"/>
  <c r="F258" i="6"/>
  <c r="G258" i="6" s="1"/>
  <c r="H258" i="6" s="1"/>
  <c r="J258" i="6" s="1"/>
  <c r="F256" i="6"/>
  <c r="G256" i="6" s="1"/>
  <c r="H256" i="6" s="1"/>
  <c r="J256" i="6" s="1"/>
  <c r="F254" i="6"/>
  <c r="G254" i="6" s="1"/>
  <c r="H254" i="6" s="1"/>
  <c r="J254" i="6" s="1"/>
  <c r="F252" i="6"/>
  <c r="G252" i="6" s="1"/>
  <c r="H252" i="6" s="1"/>
  <c r="J252" i="6" s="1"/>
  <c r="F250" i="6"/>
  <c r="G250" i="6" s="1"/>
  <c r="H250" i="6" s="1"/>
  <c r="J250" i="6" s="1"/>
  <c r="F248" i="6"/>
  <c r="G248" i="6" s="1"/>
  <c r="H248" i="6" s="1"/>
  <c r="J248" i="6" s="1"/>
  <c r="F246" i="6"/>
  <c r="G246" i="6" s="1"/>
  <c r="H246" i="6" s="1"/>
  <c r="J246" i="6" s="1"/>
  <c r="F244" i="6"/>
  <c r="G244" i="6" s="1"/>
  <c r="H244" i="6" s="1"/>
  <c r="J244" i="6" s="1"/>
  <c r="F242" i="6"/>
  <c r="G242" i="6" s="1"/>
  <c r="H242" i="6" s="1"/>
  <c r="J242" i="6" s="1"/>
  <c r="F240" i="6"/>
  <c r="G240" i="6" s="1"/>
  <c r="H240" i="6" s="1"/>
  <c r="J240" i="6" s="1"/>
  <c r="F238" i="6"/>
  <c r="G238" i="6" s="1"/>
  <c r="H238" i="6" s="1"/>
  <c r="J238" i="6" s="1"/>
  <c r="F236" i="6"/>
  <c r="G236" i="6" s="1"/>
  <c r="H236" i="6" s="1"/>
  <c r="J236" i="6" s="1"/>
  <c r="F234" i="6"/>
  <c r="G234" i="6" s="1"/>
  <c r="H234" i="6" s="1"/>
  <c r="J234" i="6" s="1"/>
  <c r="F232" i="6"/>
  <c r="G232" i="6" s="1"/>
  <c r="H232" i="6" s="1"/>
  <c r="J232" i="6" s="1"/>
  <c r="F230" i="6"/>
  <c r="G230" i="6" s="1"/>
  <c r="H230" i="6" s="1"/>
  <c r="J230" i="6" s="1"/>
  <c r="F228" i="6"/>
  <c r="G228" i="6" s="1"/>
  <c r="H228" i="6" s="1"/>
  <c r="J228" i="6" s="1"/>
  <c r="F978" i="6"/>
  <c r="G978" i="6" s="1"/>
  <c r="H978" i="6" s="1"/>
  <c r="J978" i="6" s="1"/>
  <c r="F956" i="6"/>
  <c r="G956" i="6" s="1"/>
  <c r="H956" i="6" s="1"/>
  <c r="J956" i="6" s="1"/>
  <c r="F946" i="6"/>
  <c r="G946" i="6" s="1"/>
  <c r="H946" i="6" s="1"/>
  <c r="J946" i="6" s="1"/>
  <c r="F890" i="6"/>
  <c r="G890" i="6" s="1"/>
  <c r="H890" i="6" s="1"/>
  <c r="J890" i="6" s="1"/>
  <c r="F876" i="6"/>
  <c r="G876" i="6" s="1"/>
  <c r="H876" i="6" s="1"/>
  <c r="J876" i="6" s="1"/>
  <c r="F866" i="6"/>
  <c r="G866" i="6" s="1"/>
  <c r="H866" i="6" s="1"/>
  <c r="J866" i="6" s="1"/>
  <c r="F748" i="6"/>
  <c r="G748" i="6" s="1"/>
  <c r="H748" i="6" s="1"/>
  <c r="J748" i="6" s="1"/>
  <c r="F746" i="6"/>
  <c r="G746" i="6" s="1"/>
  <c r="H746" i="6" s="1"/>
  <c r="J746" i="6" s="1"/>
  <c r="F734" i="6"/>
  <c r="G734" i="6" s="1"/>
  <c r="H734" i="6" s="1"/>
  <c r="J734" i="6" s="1"/>
  <c r="F724" i="6"/>
  <c r="G724" i="6" s="1"/>
  <c r="H724" i="6" s="1"/>
  <c r="J724" i="6" s="1"/>
  <c r="F708" i="6"/>
  <c r="G708" i="6" s="1"/>
  <c r="H708" i="6" s="1"/>
  <c r="J708" i="6" s="1"/>
  <c r="F706" i="6"/>
  <c r="G706" i="6" s="1"/>
  <c r="H706" i="6" s="1"/>
  <c r="J706" i="6" s="1"/>
  <c r="F672" i="6"/>
  <c r="G672" i="6" s="1"/>
  <c r="H672" i="6" s="1"/>
  <c r="J672" i="6" s="1"/>
  <c r="F670" i="6"/>
  <c r="G670" i="6" s="1"/>
  <c r="H670" i="6" s="1"/>
  <c r="J670" i="6" s="1"/>
  <c r="F668" i="6"/>
  <c r="G668" i="6" s="1"/>
  <c r="H668" i="6" s="1"/>
  <c r="J668" i="6" s="1"/>
  <c r="F640" i="6"/>
  <c r="G640" i="6" s="1"/>
  <c r="H640" i="6" s="1"/>
  <c r="J640" i="6" s="1"/>
  <c r="F638" i="6"/>
  <c r="G638" i="6" s="1"/>
  <c r="H638" i="6" s="1"/>
  <c r="J638" i="6" s="1"/>
  <c r="F636" i="6"/>
  <c r="G636" i="6" s="1"/>
  <c r="H636" i="6" s="1"/>
  <c r="J636" i="6" s="1"/>
  <c r="F608" i="6"/>
  <c r="G608" i="6" s="1"/>
  <c r="H608" i="6" s="1"/>
  <c r="J608" i="6" s="1"/>
  <c r="F606" i="6"/>
  <c r="G606" i="6" s="1"/>
  <c r="H606" i="6" s="1"/>
  <c r="J606" i="6" s="1"/>
  <c r="F604" i="6"/>
  <c r="G604" i="6" s="1"/>
  <c r="H604" i="6" s="1"/>
  <c r="J604" i="6" s="1"/>
  <c r="F576" i="6"/>
  <c r="G576" i="6" s="1"/>
  <c r="H576" i="6" s="1"/>
  <c r="J576" i="6" s="1"/>
  <c r="F574" i="6"/>
  <c r="G574" i="6" s="1"/>
  <c r="H574" i="6" s="1"/>
  <c r="J574" i="6" s="1"/>
  <c r="F572" i="6"/>
  <c r="G572" i="6" s="1"/>
  <c r="H572" i="6" s="1"/>
  <c r="J572" i="6" s="1"/>
  <c r="F544" i="6"/>
  <c r="G544" i="6" s="1"/>
  <c r="H544" i="6" s="1"/>
  <c r="J544" i="6" s="1"/>
  <c r="F542" i="6"/>
  <c r="G542" i="6" s="1"/>
  <c r="H542" i="6" s="1"/>
  <c r="J542" i="6" s="1"/>
  <c r="F540" i="6"/>
  <c r="G540" i="6" s="1"/>
  <c r="H540" i="6" s="1"/>
  <c r="J540" i="6" s="1"/>
  <c r="F515" i="6"/>
  <c r="G515" i="6" s="1"/>
  <c r="H515" i="6" s="1"/>
  <c r="J515" i="6" s="1"/>
  <c r="F507" i="6"/>
  <c r="G507" i="6" s="1"/>
  <c r="H507" i="6" s="1"/>
  <c r="J507" i="6" s="1"/>
  <c r="F499" i="6"/>
  <c r="G499" i="6" s="1"/>
  <c r="H499" i="6" s="1"/>
  <c r="J499" i="6" s="1"/>
  <c r="F491" i="6"/>
  <c r="G491" i="6" s="1"/>
  <c r="H491" i="6" s="1"/>
  <c r="J491" i="6" s="1"/>
  <c r="F483" i="6"/>
  <c r="G483" i="6" s="1"/>
  <c r="H483" i="6" s="1"/>
  <c r="J483" i="6" s="1"/>
  <c r="F475" i="6"/>
  <c r="G475" i="6" s="1"/>
  <c r="H475" i="6" s="1"/>
  <c r="J475" i="6" s="1"/>
  <c r="F467" i="6"/>
  <c r="G467" i="6" s="1"/>
  <c r="H467" i="6" s="1"/>
  <c r="J467" i="6" s="1"/>
  <c r="F459" i="6"/>
  <c r="G459" i="6" s="1"/>
  <c r="H459" i="6" s="1"/>
  <c r="J459" i="6" s="1"/>
  <c r="F451" i="6"/>
  <c r="G451" i="6" s="1"/>
  <c r="H451" i="6" s="1"/>
  <c r="J451" i="6" s="1"/>
  <c r="F443" i="6"/>
  <c r="G443" i="6" s="1"/>
  <c r="H443" i="6" s="1"/>
  <c r="J443" i="6" s="1"/>
  <c r="F435" i="6"/>
  <c r="G435" i="6" s="1"/>
  <c r="H435" i="6" s="1"/>
  <c r="J435" i="6" s="1"/>
  <c r="F427" i="6"/>
  <c r="G427" i="6" s="1"/>
  <c r="H427" i="6" s="1"/>
  <c r="J427" i="6" s="1"/>
  <c r="F419" i="6"/>
  <c r="G419" i="6" s="1"/>
  <c r="H419" i="6" s="1"/>
  <c r="J419" i="6" s="1"/>
  <c r="F411" i="6"/>
  <c r="G411" i="6" s="1"/>
  <c r="H411" i="6" s="1"/>
  <c r="J411" i="6" s="1"/>
  <c r="F403" i="6"/>
  <c r="G403" i="6" s="1"/>
  <c r="H403" i="6" s="1"/>
  <c r="J403" i="6" s="1"/>
  <c r="F395" i="6"/>
  <c r="G395" i="6" s="1"/>
  <c r="H395" i="6" s="1"/>
  <c r="J395" i="6" s="1"/>
  <c r="F387" i="6"/>
  <c r="G387" i="6" s="1"/>
  <c r="H387" i="6" s="1"/>
  <c r="J387" i="6" s="1"/>
  <c r="F379" i="6"/>
  <c r="G379" i="6" s="1"/>
  <c r="H379" i="6" s="1"/>
  <c r="J379" i="6" s="1"/>
  <c r="F371" i="6"/>
  <c r="G371" i="6" s="1"/>
  <c r="H371" i="6" s="1"/>
  <c r="J371" i="6" s="1"/>
  <c r="F363" i="6"/>
  <c r="G363" i="6" s="1"/>
  <c r="H363" i="6" s="1"/>
  <c r="J363" i="6" s="1"/>
  <c r="F355" i="6"/>
  <c r="G355" i="6" s="1"/>
  <c r="H355" i="6" s="1"/>
  <c r="J355" i="6" s="1"/>
  <c r="F347" i="6"/>
  <c r="G347" i="6" s="1"/>
  <c r="H347" i="6" s="1"/>
  <c r="J347" i="6" s="1"/>
  <c r="F339" i="6"/>
  <c r="G339" i="6" s="1"/>
  <c r="H339" i="6" s="1"/>
  <c r="J339" i="6" s="1"/>
  <c r="F331" i="6"/>
  <c r="G331" i="6" s="1"/>
  <c r="H331" i="6" s="1"/>
  <c r="J331" i="6" s="1"/>
  <c r="F323" i="6"/>
  <c r="G323" i="6" s="1"/>
  <c r="H323" i="6" s="1"/>
  <c r="J323" i="6" s="1"/>
  <c r="F315" i="6"/>
  <c r="G315" i="6" s="1"/>
  <c r="H315" i="6" s="1"/>
  <c r="J315" i="6" s="1"/>
  <c r="F307" i="6"/>
  <c r="G307" i="6" s="1"/>
  <c r="H307" i="6" s="1"/>
  <c r="J307" i="6" s="1"/>
  <c r="F299" i="6"/>
  <c r="G299" i="6" s="1"/>
  <c r="H299" i="6" s="1"/>
  <c r="J299" i="6" s="1"/>
  <c r="F291" i="6"/>
  <c r="G291" i="6" s="1"/>
  <c r="H291" i="6" s="1"/>
  <c r="J291" i="6" s="1"/>
  <c r="F283" i="6"/>
  <c r="G283" i="6" s="1"/>
  <c r="H283" i="6" s="1"/>
  <c r="J283" i="6" s="1"/>
  <c r="F275" i="6"/>
  <c r="G275" i="6" s="1"/>
  <c r="H275" i="6" s="1"/>
  <c r="J275" i="6" s="1"/>
  <c r="F267" i="6"/>
  <c r="G267" i="6" s="1"/>
  <c r="H267" i="6" s="1"/>
  <c r="J267" i="6" s="1"/>
  <c r="F259" i="6"/>
  <c r="G259" i="6" s="1"/>
  <c r="H259" i="6" s="1"/>
  <c r="J259" i="6" s="1"/>
  <c r="F251" i="6"/>
  <c r="G251" i="6" s="1"/>
  <c r="H251" i="6" s="1"/>
  <c r="J251" i="6" s="1"/>
  <c r="F243" i="6"/>
  <c r="G243" i="6" s="1"/>
  <c r="H243" i="6" s="1"/>
  <c r="J243" i="6" s="1"/>
  <c r="F235" i="6"/>
  <c r="G235" i="6" s="1"/>
  <c r="H235" i="6" s="1"/>
  <c r="J235" i="6" s="1"/>
  <c r="F1002" i="6"/>
  <c r="G1002" i="6" s="1"/>
  <c r="H1002" i="6" s="1"/>
  <c r="J1002" i="6" s="1"/>
  <c r="F988" i="6"/>
  <c r="G988" i="6" s="1"/>
  <c r="H988" i="6" s="1"/>
  <c r="J988" i="6" s="1"/>
  <c r="F970" i="6"/>
  <c r="G970" i="6" s="1"/>
  <c r="H970" i="6" s="1"/>
  <c r="J970" i="6" s="1"/>
  <c r="F914" i="6"/>
  <c r="G914" i="6" s="1"/>
  <c r="H914" i="6" s="1"/>
  <c r="J914" i="6" s="1"/>
  <c r="F892" i="6"/>
  <c r="G892" i="6" s="1"/>
  <c r="H892" i="6" s="1"/>
  <c r="J892" i="6" s="1"/>
  <c r="F882" i="6"/>
  <c r="G882" i="6" s="1"/>
  <c r="H882" i="6" s="1"/>
  <c r="J882" i="6" s="1"/>
  <c r="F774" i="6"/>
  <c r="G774" i="6" s="1"/>
  <c r="H774" i="6" s="1"/>
  <c r="J774" i="6" s="1"/>
  <c r="F762" i="6"/>
  <c r="G762" i="6" s="1"/>
  <c r="H762" i="6" s="1"/>
  <c r="J762" i="6" s="1"/>
  <c r="F750" i="6"/>
  <c r="G750" i="6" s="1"/>
  <c r="H750" i="6" s="1"/>
  <c r="J750" i="6" s="1"/>
  <c r="F716" i="6"/>
  <c r="G716" i="6" s="1"/>
  <c r="H716" i="6" s="1"/>
  <c r="J716" i="6" s="1"/>
  <c r="F714" i="6"/>
  <c r="G714" i="6" s="1"/>
  <c r="H714" i="6" s="1"/>
  <c r="J714" i="6" s="1"/>
  <c r="F702" i="6"/>
  <c r="G702" i="6" s="1"/>
  <c r="H702" i="6" s="1"/>
  <c r="J702" i="6" s="1"/>
  <c r="F699" i="6"/>
  <c r="G699" i="6" s="1"/>
  <c r="H699" i="6" s="1"/>
  <c r="J699" i="6" s="1"/>
  <c r="F698" i="6"/>
  <c r="G698" i="6" s="1"/>
  <c r="H698" i="6" s="1"/>
  <c r="J698" i="6" s="1"/>
  <c r="F695" i="6"/>
  <c r="G695" i="6" s="1"/>
  <c r="H695" i="6" s="1"/>
  <c r="J695" i="6" s="1"/>
  <c r="F694" i="6"/>
  <c r="G694" i="6" s="1"/>
  <c r="H694" i="6" s="1"/>
  <c r="J694" i="6" s="1"/>
  <c r="F691" i="6"/>
  <c r="G691" i="6" s="1"/>
  <c r="H691" i="6" s="1"/>
  <c r="J691" i="6" s="1"/>
  <c r="F690" i="6"/>
  <c r="G690" i="6" s="1"/>
  <c r="H690" i="6" s="1"/>
  <c r="J690" i="6" s="1"/>
  <c r="F687" i="6"/>
  <c r="G687" i="6" s="1"/>
  <c r="H687" i="6" s="1"/>
  <c r="J687" i="6" s="1"/>
  <c r="F686" i="6"/>
  <c r="G686" i="6" s="1"/>
  <c r="H686" i="6" s="1"/>
  <c r="J686" i="6" s="1"/>
  <c r="F683" i="6"/>
  <c r="G683" i="6" s="1"/>
  <c r="H683" i="6" s="1"/>
  <c r="J683" i="6" s="1"/>
  <c r="F682" i="6"/>
  <c r="G682" i="6" s="1"/>
  <c r="H682" i="6" s="1"/>
  <c r="J682" i="6" s="1"/>
  <c r="F664" i="6"/>
  <c r="G664" i="6" s="1"/>
  <c r="H664" i="6" s="1"/>
  <c r="J664" i="6" s="1"/>
  <c r="F662" i="6"/>
  <c r="G662" i="6" s="1"/>
  <c r="H662" i="6" s="1"/>
  <c r="J662" i="6" s="1"/>
  <c r="F660" i="6"/>
  <c r="G660" i="6" s="1"/>
  <c r="H660" i="6" s="1"/>
  <c r="J660" i="6" s="1"/>
  <c r="F632" i="6"/>
  <c r="G632" i="6" s="1"/>
  <c r="H632" i="6" s="1"/>
  <c r="J632" i="6" s="1"/>
  <c r="F630" i="6"/>
  <c r="G630" i="6" s="1"/>
  <c r="H630" i="6" s="1"/>
  <c r="J630" i="6" s="1"/>
  <c r="F628" i="6"/>
  <c r="G628" i="6" s="1"/>
  <c r="H628" i="6" s="1"/>
  <c r="J628" i="6" s="1"/>
  <c r="F600" i="6"/>
  <c r="G600" i="6" s="1"/>
  <c r="H600" i="6" s="1"/>
  <c r="J600" i="6" s="1"/>
  <c r="F598" i="6"/>
  <c r="G598" i="6" s="1"/>
  <c r="H598" i="6" s="1"/>
  <c r="J598" i="6" s="1"/>
  <c r="F596" i="6"/>
  <c r="G596" i="6" s="1"/>
  <c r="H596" i="6" s="1"/>
  <c r="J596" i="6" s="1"/>
  <c r="F568" i="6"/>
  <c r="G568" i="6" s="1"/>
  <c r="H568" i="6" s="1"/>
  <c r="J568" i="6" s="1"/>
  <c r="F566" i="6"/>
  <c r="G566" i="6" s="1"/>
  <c r="H566" i="6" s="1"/>
  <c r="J566" i="6" s="1"/>
  <c r="F564" i="6"/>
  <c r="G564" i="6" s="1"/>
  <c r="H564" i="6" s="1"/>
  <c r="J564" i="6" s="1"/>
  <c r="F536" i="6"/>
  <c r="G536" i="6" s="1"/>
  <c r="H536" i="6" s="1"/>
  <c r="J536" i="6" s="1"/>
  <c r="F534" i="6"/>
  <c r="G534" i="6" s="1"/>
  <c r="H534" i="6" s="1"/>
  <c r="J534" i="6" s="1"/>
  <c r="F532" i="6"/>
  <c r="G532" i="6" s="1"/>
  <c r="H532" i="6" s="1"/>
  <c r="J532" i="6" s="1"/>
  <c r="F521" i="6"/>
  <c r="G521" i="6" s="1"/>
  <c r="H521" i="6" s="1"/>
  <c r="J521" i="6" s="1"/>
  <c r="F513" i="6"/>
  <c r="G513" i="6" s="1"/>
  <c r="H513" i="6" s="1"/>
  <c r="J513" i="6" s="1"/>
  <c r="F505" i="6"/>
  <c r="G505" i="6" s="1"/>
  <c r="H505" i="6" s="1"/>
  <c r="J505" i="6" s="1"/>
  <c r="F497" i="6"/>
  <c r="G497" i="6" s="1"/>
  <c r="H497" i="6" s="1"/>
  <c r="J497" i="6" s="1"/>
  <c r="F489" i="6"/>
  <c r="G489" i="6" s="1"/>
  <c r="H489" i="6" s="1"/>
  <c r="J489" i="6" s="1"/>
  <c r="F481" i="6"/>
  <c r="G481" i="6" s="1"/>
  <c r="H481" i="6" s="1"/>
  <c r="J481" i="6" s="1"/>
  <c r="F473" i="6"/>
  <c r="G473" i="6" s="1"/>
  <c r="H473" i="6" s="1"/>
  <c r="J473" i="6" s="1"/>
  <c r="F465" i="6"/>
  <c r="G465" i="6" s="1"/>
  <c r="H465" i="6" s="1"/>
  <c r="J465" i="6" s="1"/>
  <c r="F457" i="6"/>
  <c r="G457" i="6" s="1"/>
  <c r="H457" i="6" s="1"/>
  <c r="J457" i="6" s="1"/>
  <c r="F449" i="6"/>
  <c r="G449" i="6" s="1"/>
  <c r="H449" i="6" s="1"/>
  <c r="J449" i="6" s="1"/>
  <c r="F441" i="6"/>
  <c r="G441" i="6" s="1"/>
  <c r="H441" i="6" s="1"/>
  <c r="J441" i="6" s="1"/>
  <c r="F433" i="6"/>
  <c r="G433" i="6" s="1"/>
  <c r="H433" i="6" s="1"/>
  <c r="J433" i="6" s="1"/>
  <c r="F425" i="6"/>
  <c r="G425" i="6" s="1"/>
  <c r="H425" i="6" s="1"/>
  <c r="J425" i="6" s="1"/>
  <c r="F417" i="6"/>
  <c r="G417" i="6" s="1"/>
  <c r="H417" i="6" s="1"/>
  <c r="J417" i="6" s="1"/>
  <c r="F409" i="6"/>
  <c r="G409" i="6" s="1"/>
  <c r="H409" i="6" s="1"/>
  <c r="J409" i="6" s="1"/>
  <c r="F401" i="6"/>
  <c r="G401" i="6" s="1"/>
  <c r="H401" i="6" s="1"/>
  <c r="J401" i="6" s="1"/>
  <c r="F393" i="6"/>
  <c r="G393" i="6" s="1"/>
  <c r="H393" i="6" s="1"/>
  <c r="J393" i="6" s="1"/>
  <c r="F385" i="6"/>
  <c r="G385" i="6" s="1"/>
  <c r="H385" i="6" s="1"/>
  <c r="J385" i="6" s="1"/>
  <c r="F377" i="6"/>
  <c r="G377" i="6" s="1"/>
  <c r="H377" i="6" s="1"/>
  <c r="J377" i="6" s="1"/>
  <c r="F369" i="6"/>
  <c r="G369" i="6" s="1"/>
  <c r="H369" i="6" s="1"/>
  <c r="J369" i="6" s="1"/>
  <c r="F361" i="6"/>
  <c r="G361" i="6" s="1"/>
  <c r="H361" i="6" s="1"/>
  <c r="J361" i="6" s="1"/>
  <c r="F353" i="6"/>
  <c r="G353" i="6" s="1"/>
  <c r="H353" i="6" s="1"/>
  <c r="J353" i="6" s="1"/>
  <c r="F345" i="6"/>
  <c r="G345" i="6" s="1"/>
  <c r="H345" i="6" s="1"/>
  <c r="J345" i="6" s="1"/>
  <c r="F337" i="6"/>
  <c r="G337" i="6" s="1"/>
  <c r="H337" i="6" s="1"/>
  <c r="J337" i="6" s="1"/>
  <c r="F329" i="6"/>
  <c r="G329" i="6" s="1"/>
  <c r="H329" i="6" s="1"/>
  <c r="J329" i="6" s="1"/>
  <c r="F321" i="6"/>
  <c r="G321" i="6" s="1"/>
  <c r="H321" i="6" s="1"/>
  <c r="J321" i="6" s="1"/>
  <c r="F313" i="6"/>
  <c r="G313" i="6" s="1"/>
  <c r="H313" i="6" s="1"/>
  <c r="J313" i="6" s="1"/>
  <c r="F305" i="6"/>
  <c r="G305" i="6" s="1"/>
  <c r="H305" i="6" s="1"/>
  <c r="J305" i="6" s="1"/>
  <c r="F297" i="6"/>
  <c r="G297" i="6" s="1"/>
  <c r="H297" i="6" s="1"/>
  <c r="J297" i="6" s="1"/>
  <c r="F289" i="6"/>
  <c r="G289" i="6" s="1"/>
  <c r="H289" i="6" s="1"/>
  <c r="J289" i="6" s="1"/>
  <c r="F281" i="6"/>
  <c r="G281" i="6" s="1"/>
  <c r="H281" i="6" s="1"/>
  <c r="J281" i="6" s="1"/>
  <c r="F273" i="6"/>
  <c r="G273" i="6" s="1"/>
  <c r="H273" i="6" s="1"/>
  <c r="J273" i="6" s="1"/>
  <c r="F265" i="6"/>
  <c r="G265" i="6" s="1"/>
  <c r="H265" i="6" s="1"/>
  <c r="J265" i="6" s="1"/>
  <c r="F257" i="6"/>
  <c r="G257" i="6" s="1"/>
  <c r="H257" i="6" s="1"/>
  <c r="J257" i="6" s="1"/>
  <c r="F249" i="6"/>
  <c r="G249" i="6" s="1"/>
  <c r="H249" i="6" s="1"/>
  <c r="J249" i="6" s="1"/>
  <c r="F241" i="6"/>
  <c r="G241" i="6" s="1"/>
  <c r="H241" i="6" s="1"/>
  <c r="J241" i="6" s="1"/>
  <c r="F233" i="6"/>
  <c r="G233" i="6" s="1"/>
  <c r="H233" i="6" s="1"/>
  <c r="J233" i="6" s="1"/>
  <c r="F227" i="6"/>
  <c r="G227" i="6" s="1"/>
  <c r="H227" i="6" s="1"/>
  <c r="J227" i="6" s="1"/>
  <c r="F225" i="6"/>
  <c r="G225" i="6" s="1"/>
  <c r="H225" i="6" s="1"/>
  <c r="J225" i="6" s="1"/>
  <c r="F223" i="6"/>
  <c r="G223" i="6" s="1"/>
  <c r="H223" i="6" s="1"/>
  <c r="J223" i="6" s="1"/>
  <c r="F221" i="6"/>
  <c r="G221" i="6" s="1"/>
  <c r="H221" i="6" s="1"/>
  <c r="J221" i="6" s="1"/>
  <c r="F219" i="6"/>
  <c r="G219" i="6" s="1"/>
  <c r="H219" i="6" s="1"/>
  <c r="J219" i="6" s="1"/>
  <c r="F217" i="6"/>
  <c r="G217" i="6" s="1"/>
  <c r="H217" i="6" s="1"/>
  <c r="J217" i="6" s="1"/>
  <c r="F215" i="6"/>
  <c r="G215" i="6" s="1"/>
  <c r="H215" i="6" s="1"/>
  <c r="J215" i="6" s="1"/>
  <c r="F213" i="6"/>
  <c r="G213" i="6" s="1"/>
  <c r="H213" i="6" s="1"/>
  <c r="J213" i="6" s="1"/>
  <c r="F211" i="6"/>
  <c r="G211" i="6" s="1"/>
  <c r="H211" i="6" s="1"/>
  <c r="J211" i="6" s="1"/>
  <c r="F209" i="6"/>
  <c r="G209" i="6" s="1"/>
  <c r="H209" i="6" s="1"/>
  <c r="J209" i="6" s="1"/>
  <c r="F207" i="6"/>
  <c r="G207" i="6" s="1"/>
  <c r="H207" i="6" s="1"/>
  <c r="J207" i="6" s="1"/>
  <c r="F205" i="6"/>
  <c r="G205" i="6" s="1"/>
  <c r="H205" i="6" s="1"/>
  <c r="J205" i="6" s="1"/>
  <c r="F203" i="6"/>
  <c r="G203" i="6" s="1"/>
  <c r="H203" i="6" s="1"/>
  <c r="J203" i="6" s="1"/>
  <c r="F201" i="6"/>
  <c r="G201" i="6" s="1"/>
  <c r="H201" i="6" s="1"/>
  <c r="J201" i="6" s="1"/>
  <c r="F199" i="6"/>
  <c r="G199" i="6" s="1"/>
  <c r="H199" i="6" s="1"/>
  <c r="J199" i="6" s="1"/>
  <c r="F197" i="6"/>
  <c r="G197" i="6" s="1"/>
  <c r="H197" i="6" s="1"/>
  <c r="J197" i="6" s="1"/>
  <c r="F195" i="6"/>
  <c r="G195" i="6" s="1"/>
  <c r="H195" i="6" s="1"/>
  <c r="J195" i="6" s="1"/>
  <c r="F193" i="6"/>
  <c r="G193" i="6" s="1"/>
  <c r="H193" i="6" s="1"/>
  <c r="J193" i="6" s="1"/>
  <c r="F191" i="6"/>
  <c r="G191" i="6" s="1"/>
  <c r="H191" i="6" s="1"/>
  <c r="J191" i="6" s="1"/>
  <c r="F189" i="6"/>
  <c r="G189" i="6" s="1"/>
  <c r="H189" i="6" s="1"/>
  <c r="J189" i="6" s="1"/>
  <c r="F187" i="6"/>
  <c r="G187" i="6" s="1"/>
  <c r="H187" i="6" s="1"/>
  <c r="J187" i="6" s="1"/>
  <c r="F185" i="6"/>
  <c r="G185" i="6" s="1"/>
  <c r="H185" i="6" s="1"/>
  <c r="J185" i="6" s="1"/>
  <c r="F183" i="6"/>
  <c r="G183" i="6" s="1"/>
  <c r="H183" i="6" s="1"/>
  <c r="J183" i="6" s="1"/>
  <c r="F181" i="6"/>
  <c r="G181" i="6" s="1"/>
  <c r="H181" i="6" s="1"/>
  <c r="J181" i="6" s="1"/>
  <c r="F179" i="6"/>
  <c r="G179" i="6" s="1"/>
  <c r="H179" i="6" s="1"/>
  <c r="J179" i="6" s="1"/>
  <c r="F177" i="6"/>
  <c r="G177" i="6" s="1"/>
  <c r="H177" i="6" s="1"/>
  <c r="J177" i="6" s="1"/>
  <c r="F175" i="6"/>
  <c r="G175" i="6" s="1"/>
  <c r="H175" i="6" s="1"/>
  <c r="J175" i="6" s="1"/>
  <c r="F173" i="6"/>
  <c r="G173" i="6" s="1"/>
  <c r="H173" i="6" s="1"/>
  <c r="J173" i="6" s="1"/>
  <c r="F171" i="6"/>
  <c r="G171" i="6" s="1"/>
  <c r="H171" i="6" s="1"/>
  <c r="J171" i="6" s="1"/>
  <c r="F169" i="6"/>
  <c r="G169" i="6" s="1"/>
  <c r="H169" i="6" s="1"/>
  <c r="J169" i="6" s="1"/>
  <c r="F167" i="6"/>
  <c r="G167" i="6" s="1"/>
  <c r="H167" i="6" s="1"/>
  <c r="J167" i="6" s="1"/>
  <c r="F165" i="6"/>
  <c r="G165" i="6" s="1"/>
  <c r="H165" i="6" s="1"/>
  <c r="J165" i="6" s="1"/>
  <c r="F163" i="6"/>
  <c r="G163" i="6" s="1"/>
  <c r="H163" i="6" s="1"/>
  <c r="J163" i="6" s="1"/>
  <c r="F161" i="6"/>
  <c r="G161" i="6" s="1"/>
  <c r="H161" i="6" s="1"/>
  <c r="J161" i="6" s="1"/>
  <c r="F159" i="6"/>
  <c r="G159" i="6" s="1"/>
  <c r="H159" i="6" s="1"/>
  <c r="J159" i="6" s="1"/>
  <c r="F157" i="6"/>
  <c r="G157" i="6" s="1"/>
  <c r="H157" i="6" s="1"/>
  <c r="J157" i="6" s="1"/>
  <c r="F155" i="6"/>
  <c r="G155" i="6" s="1"/>
  <c r="H155" i="6" s="1"/>
  <c r="J155" i="6" s="1"/>
  <c r="F153" i="6"/>
  <c r="G153" i="6" s="1"/>
  <c r="H153" i="6" s="1"/>
  <c r="J153" i="6" s="1"/>
  <c r="F151" i="6"/>
  <c r="G151" i="6" s="1"/>
  <c r="H151" i="6" s="1"/>
  <c r="J151" i="6" s="1"/>
  <c r="F149" i="6"/>
  <c r="G149" i="6" s="1"/>
  <c r="H149" i="6" s="1"/>
  <c r="J149" i="6" s="1"/>
  <c r="F147" i="6"/>
  <c r="G147" i="6" s="1"/>
  <c r="H147" i="6" s="1"/>
  <c r="J147" i="6" s="1"/>
  <c r="F145" i="6"/>
  <c r="G145" i="6" s="1"/>
  <c r="H145" i="6" s="1"/>
  <c r="J145" i="6" s="1"/>
  <c r="F143" i="6"/>
  <c r="G143" i="6" s="1"/>
  <c r="H143" i="6" s="1"/>
  <c r="J143" i="6" s="1"/>
  <c r="F141" i="6"/>
  <c r="G141" i="6" s="1"/>
  <c r="H141" i="6" s="1"/>
  <c r="J141" i="6" s="1"/>
  <c r="F139" i="6"/>
  <c r="G139" i="6" s="1"/>
  <c r="H139" i="6" s="1"/>
  <c r="J139" i="6" s="1"/>
  <c r="F137" i="6"/>
  <c r="G137" i="6" s="1"/>
  <c r="H137" i="6" s="1"/>
  <c r="J137" i="6" s="1"/>
  <c r="F135" i="6"/>
  <c r="G135" i="6" s="1"/>
  <c r="H135" i="6" s="1"/>
  <c r="J135" i="6" s="1"/>
  <c r="F133" i="6"/>
  <c r="G133" i="6" s="1"/>
  <c r="H133" i="6" s="1"/>
  <c r="J133" i="6" s="1"/>
  <c r="F131" i="6"/>
  <c r="G131" i="6" s="1"/>
  <c r="H131" i="6" s="1"/>
  <c r="J131" i="6" s="1"/>
  <c r="F129" i="6"/>
  <c r="G129" i="6" s="1"/>
  <c r="H129" i="6" s="1"/>
  <c r="J129" i="6" s="1"/>
  <c r="F127" i="6"/>
  <c r="G127" i="6" s="1"/>
  <c r="H127" i="6" s="1"/>
  <c r="J127" i="6" s="1"/>
  <c r="F125" i="6"/>
  <c r="G125" i="6" s="1"/>
  <c r="H125" i="6" s="1"/>
  <c r="J125" i="6" s="1"/>
  <c r="F123" i="6"/>
  <c r="G123" i="6" s="1"/>
  <c r="H123" i="6" s="1"/>
  <c r="J123" i="6" s="1"/>
  <c r="F121" i="6"/>
  <c r="G121" i="6" s="1"/>
  <c r="H121" i="6" s="1"/>
  <c r="J121" i="6" s="1"/>
  <c r="F119" i="6"/>
  <c r="G119" i="6" s="1"/>
  <c r="H119" i="6" s="1"/>
  <c r="J119" i="6" s="1"/>
  <c r="F117" i="6"/>
  <c r="G117" i="6" s="1"/>
  <c r="H117" i="6" s="1"/>
  <c r="J117" i="6" s="1"/>
  <c r="F115" i="6"/>
  <c r="G115" i="6" s="1"/>
  <c r="H115" i="6" s="1"/>
  <c r="J115" i="6" s="1"/>
  <c r="F113" i="6"/>
  <c r="G113" i="6" s="1"/>
  <c r="H113" i="6" s="1"/>
  <c r="J113" i="6" s="1"/>
  <c r="F111" i="6"/>
  <c r="G111" i="6" s="1"/>
  <c r="H111" i="6" s="1"/>
  <c r="J111" i="6" s="1"/>
  <c r="F109" i="6"/>
  <c r="G109" i="6" s="1"/>
  <c r="H109" i="6" s="1"/>
  <c r="J109" i="6" s="1"/>
  <c r="F107" i="6"/>
  <c r="G107" i="6" s="1"/>
  <c r="H107" i="6" s="1"/>
  <c r="J107" i="6" s="1"/>
  <c r="F906" i="6"/>
  <c r="G906" i="6" s="1"/>
  <c r="H906" i="6" s="1"/>
  <c r="J906" i="6" s="1"/>
  <c r="F860" i="6"/>
  <c r="G860" i="6" s="1"/>
  <c r="H860" i="6" s="1"/>
  <c r="J860" i="6" s="1"/>
  <c r="F842" i="6"/>
  <c r="G842" i="6" s="1"/>
  <c r="H842" i="6" s="1"/>
  <c r="J842" i="6" s="1"/>
  <c r="F738" i="6"/>
  <c r="G738" i="6" s="1"/>
  <c r="H738" i="6" s="1"/>
  <c r="J738" i="6" s="1"/>
  <c r="F678" i="6"/>
  <c r="G678" i="6" s="1"/>
  <c r="H678" i="6" s="1"/>
  <c r="J678" i="6" s="1"/>
  <c r="F648" i="6"/>
  <c r="G648" i="6" s="1"/>
  <c r="H648" i="6" s="1"/>
  <c r="J648" i="6" s="1"/>
  <c r="F644" i="6"/>
  <c r="G644" i="6" s="1"/>
  <c r="H644" i="6" s="1"/>
  <c r="J644" i="6" s="1"/>
  <c r="F614" i="6"/>
  <c r="G614" i="6" s="1"/>
  <c r="H614" i="6" s="1"/>
  <c r="J614" i="6" s="1"/>
  <c r="F584" i="6"/>
  <c r="G584" i="6" s="1"/>
  <c r="H584" i="6" s="1"/>
  <c r="J584" i="6" s="1"/>
  <c r="F580" i="6"/>
  <c r="G580" i="6" s="1"/>
  <c r="H580" i="6" s="1"/>
  <c r="J580" i="6" s="1"/>
  <c r="F550" i="6"/>
  <c r="G550" i="6" s="1"/>
  <c r="H550" i="6" s="1"/>
  <c r="J550" i="6" s="1"/>
  <c r="F519" i="6"/>
  <c r="G519" i="6" s="1"/>
  <c r="H519" i="6" s="1"/>
  <c r="J519" i="6" s="1"/>
  <c r="F503" i="6"/>
  <c r="G503" i="6" s="1"/>
  <c r="H503" i="6" s="1"/>
  <c r="J503" i="6" s="1"/>
  <c r="F487" i="6"/>
  <c r="G487" i="6" s="1"/>
  <c r="H487" i="6" s="1"/>
  <c r="J487" i="6" s="1"/>
  <c r="F471" i="6"/>
  <c r="G471" i="6" s="1"/>
  <c r="H471" i="6" s="1"/>
  <c r="J471" i="6" s="1"/>
  <c r="F455" i="6"/>
  <c r="G455" i="6" s="1"/>
  <c r="H455" i="6" s="1"/>
  <c r="J455" i="6" s="1"/>
  <c r="F439" i="6"/>
  <c r="G439" i="6" s="1"/>
  <c r="H439" i="6" s="1"/>
  <c r="J439" i="6" s="1"/>
  <c r="F423" i="6"/>
  <c r="G423" i="6" s="1"/>
  <c r="H423" i="6" s="1"/>
  <c r="J423" i="6" s="1"/>
  <c r="F407" i="6"/>
  <c r="G407" i="6" s="1"/>
  <c r="H407" i="6" s="1"/>
  <c r="J407" i="6" s="1"/>
  <c r="F391" i="6"/>
  <c r="G391" i="6" s="1"/>
  <c r="H391" i="6" s="1"/>
  <c r="J391" i="6" s="1"/>
  <c r="F375" i="6"/>
  <c r="G375" i="6" s="1"/>
  <c r="H375" i="6" s="1"/>
  <c r="J375" i="6" s="1"/>
  <c r="F359" i="6"/>
  <c r="G359" i="6" s="1"/>
  <c r="H359" i="6" s="1"/>
  <c r="J359" i="6" s="1"/>
  <c r="F343" i="6"/>
  <c r="G343" i="6" s="1"/>
  <c r="H343" i="6" s="1"/>
  <c r="J343" i="6" s="1"/>
  <c r="F327" i="6"/>
  <c r="G327" i="6" s="1"/>
  <c r="H327" i="6" s="1"/>
  <c r="J327" i="6" s="1"/>
  <c r="F311" i="6"/>
  <c r="G311" i="6" s="1"/>
  <c r="H311" i="6" s="1"/>
  <c r="J311" i="6" s="1"/>
  <c r="F295" i="6"/>
  <c r="G295" i="6" s="1"/>
  <c r="H295" i="6" s="1"/>
  <c r="J295" i="6" s="1"/>
  <c r="F279" i="6"/>
  <c r="G279" i="6" s="1"/>
  <c r="H279" i="6" s="1"/>
  <c r="J279" i="6" s="1"/>
  <c r="F263" i="6"/>
  <c r="G263" i="6" s="1"/>
  <c r="H263" i="6" s="1"/>
  <c r="J263" i="6" s="1"/>
  <c r="F247" i="6"/>
  <c r="G247" i="6" s="1"/>
  <c r="H247" i="6" s="1"/>
  <c r="J247" i="6" s="1"/>
  <c r="F231" i="6"/>
  <c r="G231" i="6" s="1"/>
  <c r="H231" i="6" s="1"/>
  <c r="J231" i="6" s="1"/>
  <c r="F224" i="6"/>
  <c r="G224" i="6" s="1"/>
  <c r="H224" i="6" s="1"/>
  <c r="J224" i="6" s="1"/>
  <c r="F216" i="6"/>
  <c r="G216" i="6" s="1"/>
  <c r="H216" i="6" s="1"/>
  <c r="J216" i="6" s="1"/>
  <c r="F208" i="6"/>
  <c r="G208" i="6" s="1"/>
  <c r="H208" i="6" s="1"/>
  <c r="J208" i="6" s="1"/>
  <c r="F200" i="6"/>
  <c r="G200" i="6" s="1"/>
  <c r="H200" i="6" s="1"/>
  <c r="J200" i="6" s="1"/>
  <c r="F192" i="6"/>
  <c r="G192" i="6" s="1"/>
  <c r="H192" i="6" s="1"/>
  <c r="J192" i="6" s="1"/>
  <c r="F184" i="6"/>
  <c r="G184" i="6" s="1"/>
  <c r="H184" i="6" s="1"/>
  <c r="J184" i="6" s="1"/>
  <c r="F176" i="6"/>
  <c r="G176" i="6" s="1"/>
  <c r="H176" i="6" s="1"/>
  <c r="J176" i="6" s="1"/>
  <c r="F168" i="6"/>
  <c r="G168" i="6" s="1"/>
  <c r="H168" i="6" s="1"/>
  <c r="J168" i="6" s="1"/>
  <c r="F160" i="6"/>
  <c r="G160" i="6" s="1"/>
  <c r="H160" i="6" s="1"/>
  <c r="J160" i="6" s="1"/>
  <c r="F152" i="6"/>
  <c r="G152" i="6" s="1"/>
  <c r="H152" i="6" s="1"/>
  <c r="J152" i="6" s="1"/>
  <c r="F144" i="6"/>
  <c r="G144" i="6" s="1"/>
  <c r="H144" i="6" s="1"/>
  <c r="J144" i="6" s="1"/>
  <c r="F136" i="6"/>
  <c r="G136" i="6" s="1"/>
  <c r="H136" i="6" s="1"/>
  <c r="J136" i="6" s="1"/>
  <c r="F128" i="6"/>
  <c r="G128" i="6" s="1"/>
  <c r="H128" i="6" s="1"/>
  <c r="J128" i="6" s="1"/>
  <c r="F120" i="6"/>
  <c r="G120" i="6" s="1"/>
  <c r="H120" i="6" s="1"/>
  <c r="J120" i="6" s="1"/>
  <c r="F112" i="6"/>
  <c r="G112" i="6" s="1"/>
  <c r="H112" i="6" s="1"/>
  <c r="J112" i="6" s="1"/>
  <c r="F105" i="6"/>
  <c r="G105" i="6" s="1"/>
  <c r="H105" i="6" s="1"/>
  <c r="J105" i="6" s="1"/>
  <c r="F938" i="6"/>
  <c r="G938" i="6" s="1"/>
  <c r="H938" i="6" s="1"/>
  <c r="J938" i="6" s="1"/>
  <c r="F924" i="6"/>
  <c r="G924" i="6" s="1"/>
  <c r="H924" i="6" s="1"/>
  <c r="J924" i="6" s="1"/>
  <c r="F874" i="6"/>
  <c r="G874" i="6" s="1"/>
  <c r="H874" i="6" s="1"/>
  <c r="J874" i="6" s="1"/>
  <c r="F770" i="6"/>
  <c r="G770" i="6" s="1"/>
  <c r="H770" i="6" s="1"/>
  <c r="J770" i="6" s="1"/>
  <c r="F756" i="6"/>
  <c r="G756" i="6" s="1"/>
  <c r="H756" i="6" s="1"/>
  <c r="J756" i="6" s="1"/>
  <c r="F740" i="6"/>
  <c r="G740" i="6" s="1"/>
  <c r="H740" i="6" s="1"/>
  <c r="J740" i="6" s="1"/>
  <c r="F710" i="6"/>
  <c r="G710" i="6" s="1"/>
  <c r="H710" i="6" s="1"/>
  <c r="J710" i="6" s="1"/>
  <c r="F656" i="6"/>
  <c r="G656" i="6" s="1"/>
  <c r="H656" i="6" s="1"/>
  <c r="J656" i="6" s="1"/>
  <c r="F652" i="6"/>
  <c r="G652" i="6" s="1"/>
  <c r="H652" i="6" s="1"/>
  <c r="J652" i="6" s="1"/>
  <c r="F622" i="6"/>
  <c r="G622" i="6" s="1"/>
  <c r="H622" i="6" s="1"/>
  <c r="J622" i="6" s="1"/>
  <c r="F592" i="6"/>
  <c r="G592" i="6" s="1"/>
  <c r="H592" i="6" s="1"/>
  <c r="J592" i="6" s="1"/>
  <c r="F588" i="6"/>
  <c r="G588" i="6" s="1"/>
  <c r="H588" i="6" s="1"/>
  <c r="J588" i="6" s="1"/>
  <c r="F558" i="6"/>
  <c r="G558" i="6" s="1"/>
  <c r="H558" i="6" s="1"/>
  <c r="J558" i="6" s="1"/>
  <c r="F528" i="6"/>
  <c r="G528" i="6" s="1"/>
  <c r="H528" i="6" s="1"/>
  <c r="J528" i="6" s="1"/>
  <c r="F524" i="6"/>
  <c r="G524" i="6" s="1"/>
  <c r="H524" i="6" s="1"/>
  <c r="J524" i="6" s="1"/>
  <c r="F509" i="6"/>
  <c r="G509" i="6" s="1"/>
  <c r="H509" i="6" s="1"/>
  <c r="J509" i="6" s="1"/>
  <c r="F493" i="6"/>
  <c r="G493" i="6" s="1"/>
  <c r="H493" i="6" s="1"/>
  <c r="J493" i="6" s="1"/>
  <c r="F477" i="6"/>
  <c r="G477" i="6" s="1"/>
  <c r="H477" i="6" s="1"/>
  <c r="J477" i="6" s="1"/>
  <c r="F461" i="6"/>
  <c r="G461" i="6" s="1"/>
  <c r="H461" i="6" s="1"/>
  <c r="J461" i="6" s="1"/>
  <c r="F445" i="6"/>
  <c r="G445" i="6" s="1"/>
  <c r="H445" i="6" s="1"/>
  <c r="J445" i="6" s="1"/>
  <c r="F429" i="6"/>
  <c r="G429" i="6" s="1"/>
  <c r="H429" i="6" s="1"/>
  <c r="J429" i="6" s="1"/>
  <c r="F413" i="6"/>
  <c r="G413" i="6" s="1"/>
  <c r="H413" i="6" s="1"/>
  <c r="J413" i="6" s="1"/>
  <c r="F397" i="6"/>
  <c r="G397" i="6" s="1"/>
  <c r="H397" i="6" s="1"/>
  <c r="J397" i="6" s="1"/>
  <c r="F381" i="6"/>
  <c r="G381" i="6" s="1"/>
  <c r="H381" i="6" s="1"/>
  <c r="J381" i="6" s="1"/>
  <c r="F365" i="6"/>
  <c r="G365" i="6" s="1"/>
  <c r="H365" i="6" s="1"/>
  <c r="J365" i="6" s="1"/>
  <c r="F349" i="6"/>
  <c r="G349" i="6" s="1"/>
  <c r="H349" i="6" s="1"/>
  <c r="J349" i="6" s="1"/>
  <c r="F333" i="6"/>
  <c r="G333" i="6" s="1"/>
  <c r="H333" i="6" s="1"/>
  <c r="J333" i="6" s="1"/>
  <c r="F317" i="6"/>
  <c r="G317" i="6" s="1"/>
  <c r="H317" i="6" s="1"/>
  <c r="J317" i="6" s="1"/>
  <c r="F301" i="6"/>
  <c r="G301" i="6" s="1"/>
  <c r="H301" i="6" s="1"/>
  <c r="J301" i="6" s="1"/>
  <c r="F285" i="6"/>
  <c r="G285" i="6" s="1"/>
  <c r="H285" i="6" s="1"/>
  <c r="J285" i="6" s="1"/>
  <c r="F269" i="6"/>
  <c r="G269" i="6" s="1"/>
  <c r="H269" i="6" s="1"/>
  <c r="J269" i="6" s="1"/>
  <c r="F253" i="6"/>
  <c r="G253" i="6" s="1"/>
  <c r="H253" i="6" s="1"/>
  <c r="J253" i="6" s="1"/>
  <c r="F237" i="6"/>
  <c r="G237" i="6" s="1"/>
  <c r="H237" i="6" s="1"/>
  <c r="J237" i="6" s="1"/>
  <c r="F226" i="6"/>
  <c r="G226" i="6" s="1"/>
  <c r="H226" i="6" s="1"/>
  <c r="J226" i="6" s="1"/>
  <c r="F218" i="6"/>
  <c r="G218" i="6" s="1"/>
  <c r="H218" i="6" s="1"/>
  <c r="J218" i="6" s="1"/>
  <c r="F210" i="6"/>
  <c r="G210" i="6" s="1"/>
  <c r="H210" i="6" s="1"/>
  <c r="J210" i="6" s="1"/>
  <c r="F202" i="6"/>
  <c r="G202" i="6" s="1"/>
  <c r="H202" i="6" s="1"/>
  <c r="J202" i="6" s="1"/>
  <c r="F194" i="6"/>
  <c r="G194" i="6" s="1"/>
  <c r="H194" i="6" s="1"/>
  <c r="J194" i="6" s="1"/>
  <c r="F186" i="6"/>
  <c r="G186" i="6" s="1"/>
  <c r="H186" i="6" s="1"/>
  <c r="J186" i="6" s="1"/>
  <c r="F178" i="6"/>
  <c r="G178" i="6" s="1"/>
  <c r="H178" i="6" s="1"/>
  <c r="J178" i="6" s="1"/>
  <c r="F170" i="6"/>
  <c r="G170" i="6" s="1"/>
  <c r="H170" i="6" s="1"/>
  <c r="J170" i="6" s="1"/>
  <c r="F162" i="6"/>
  <c r="G162" i="6" s="1"/>
  <c r="H162" i="6" s="1"/>
  <c r="J162" i="6" s="1"/>
  <c r="F154" i="6"/>
  <c r="G154" i="6" s="1"/>
  <c r="H154" i="6" s="1"/>
  <c r="J154" i="6" s="1"/>
  <c r="F146" i="6"/>
  <c r="G146" i="6" s="1"/>
  <c r="H146" i="6" s="1"/>
  <c r="J146" i="6" s="1"/>
  <c r="F138" i="6"/>
  <c r="G138" i="6" s="1"/>
  <c r="H138" i="6" s="1"/>
  <c r="J138" i="6" s="1"/>
  <c r="F130" i="6"/>
  <c r="G130" i="6" s="1"/>
  <c r="H130" i="6" s="1"/>
  <c r="J130" i="6" s="1"/>
  <c r="F122" i="6"/>
  <c r="G122" i="6" s="1"/>
  <c r="H122" i="6" s="1"/>
  <c r="J122" i="6" s="1"/>
  <c r="F114" i="6"/>
  <c r="G114" i="6" s="1"/>
  <c r="H114" i="6" s="1"/>
  <c r="J114" i="6" s="1"/>
  <c r="F106" i="6"/>
  <c r="G106" i="6" s="1"/>
  <c r="H106" i="6" s="1"/>
  <c r="J106" i="6" s="1"/>
  <c r="F930" i="6"/>
  <c r="G930" i="6" s="1"/>
  <c r="H930" i="6" s="1"/>
  <c r="J930" i="6" s="1"/>
  <c r="F730" i="6"/>
  <c r="G730" i="6" s="1"/>
  <c r="H730" i="6" s="1"/>
  <c r="J730" i="6" s="1"/>
  <c r="F718" i="6"/>
  <c r="G718" i="6" s="1"/>
  <c r="H718" i="6" s="1"/>
  <c r="J718" i="6" s="1"/>
  <c r="F654" i="6"/>
  <c r="G654" i="6" s="1"/>
  <c r="H654" i="6" s="1"/>
  <c r="J654" i="6" s="1"/>
  <c r="F560" i="6"/>
  <c r="G560" i="6" s="1"/>
  <c r="H560" i="6" s="1"/>
  <c r="J560" i="6" s="1"/>
  <c r="F556" i="6"/>
  <c r="G556" i="6" s="1"/>
  <c r="H556" i="6" s="1"/>
  <c r="J556" i="6" s="1"/>
  <c r="F526" i="6"/>
  <c r="G526" i="6" s="1"/>
  <c r="H526" i="6" s="1"/>
  <c r="J526" i="6" s="1"/>
  <c r="F511" i="6"/>
  <c r="G511" i="6" s="1"/>
  <c r="H511" i="6" s="1"/>
  <c r="J511" i="6" s="1"/>
  <c r="F479" i="6"/>
  <c r="G479" i="6" s="1"/>
  <c r="H479" i="6" s="1"/>
  <c r="J479" i="6" s="1"/>
  <c r="F447" i="6"/>
  <c r="G447" i="6" s="1"/>
  <c r="H447" i="6" s="1"/>
  <c r="J447" i="6" s="1"/>
  <c r="F415" i="6"/>
  <c r="G415" i="6" s="1"/>
  <c r="H415" i="6" s="1"/>
  <c r="J415" i="6" s="1"/>
  <c r="F383" i="6"/>
  <c r="G383" i="6" s="1"/>
  <c r="H383" i="6" s="1"/>
  <c r="J383" i="6" s="1"/>
  <c r="F351" i="6"/>
  <c r="G351" i="6" s="1"/>
  <c r="H351" i="6" s="1"/>
  <c r="J351" i="6" s="1"/>
  <c r="F319" i="6"/>
  <c r="G319" i="6" s="1"/>
  <c r="H319" i="6" s="1"/>
  <c r="J319" i="6" s="1"/>
  <c r="F287" i="6"/>
  <c r="G287" i="6" s="1"/>
  <c r="H287" i="6" s="1"/>
  <c r="J287" i="6" s="1"/>
  <c r="F255" i="6"/>
  <c r="G255" i="6" s="1"/>
  <c r="H255" i="6" s="1"/>
  <c r="J255" i="6" s="1"/>
  <c r="F222" i="6"/>
  <c r="G222" i="6" s="1"/>
  <c r="H222" i="6" s="1"/>
  <c r="J222" i="6" s="1"/>
  <c r="F206" i="6"/>
  <c r="G206" i="6" s="1"/>
  <c r="H206" i="6" s="1"/>
  <c r="J206" i="6" s="1"/>
  <c r="F190" i="6"/>
  <c r="G190" i="6" s="1"/>
  <c r="H190" i="6" s="1"/>
  <c r="J190" i="6" s="1"/>
  <c r="F174" i="6"/>
  <c r="G174" i="6" s="1"/>
  <c r="H174" i="6" s="1"/>
  <c r="J174" i="6" s="1"/>
  <c r="F158" i="6"/>
  <c r="G158" i="6" s="1"/>
  <c r="H158" i="6" s="1"/>
  <c r="J158" i="6" s="1"/>
  <c r="F142" i="6"/>
  <c r="G142" i="6" s="1"/>
  <c r="H142" i="6" s="1"/>
  <c r="J142" i="6" s="1"/>
  <c r="F126" i="6"/>
  <c r="G126" i="6" s="1"/>
  <c r="H126" i="6" s="1"/>
  <c r="J126" i="6" s="1"/>
  <c r="F110" i="6"/>
  <c r="G110" i="6" s="1"/>
  <c r="H110" i="6" s="1"/>
  <c r="J110" i="6" s="1"/>
  <c r="F103" i="6"/>
  <c r="G103" i="6" s="1"/>
  <c r="H103" i="6" s="1"/>
  <c r="J103" i="6" s="1"/>
  <c r="F100" i="6"/>
  <c r="G100" i="6" s="1"/>
  <c r="H100" i="6" s="1"/>
  <c r="J100" i="6" s="1"/>
  <c r="F99" i="6"/>
  <c r="G99" i="6" s="1"/>
  <c r="H99" i="6" s="1"/>
  <c r="J99" i="6" s="1"/>
  <c r="F96" i="6"/>
  <c r="G96" i="6" s="1"/>
  <c r="H96" i="6" s="1"/>
  <c r="J96" i="6" s="1"/>
  <c r="F95" i="6"/>
  <c r="G95" i="6" s="1"/>
  <c r="H95" i="6" s="1"/>
  <c r="J95" i="6" s="1"/>
  <c r="F92" i="6"/>
  <c r="G92" i="6" s="1"/>
  <c r="H92" i="6" s="1"/>
  <c r="J92" i="6" s="1"/>
  <c r="F91" i="6"/>
  <c r="G91" i="6" s="1"/>
  <c r="H91" i="6" s="1"/>
  <c r="J91" i="6" s="1"/>
  <c r="F88" i="6"/>
  <c r="G88" i="6" s="1"/>
  <c r="H88" i="6" s="1"/>
  <c r="J88" i="6" s="1"/>
  <c r="F87" i="6"/>
  <c r="G87" i="6" s="1"/>
  <c r="H87" i="6" s="1"/>
  <c r="J87" i="6" s="1"/>
  <c r="F84" i="6"/>
  <c r="G84" i="6" s="1"/>
  <c r="H84" i="6" s="1"/>
  <c r="J84" i="6" s="1"/>
  <c r="F83" i="6"/>
  <c r="G83" i="6" s="1"/>
  <c r="H83" i="6" s="1"/>
  <c r="J83" i="6" s="1"/>
  <c r="F80" i="6"/>
  <c r="G80" i="6" s="1"/>
  <c r="H80" i="6" s="1"/>
  <c r="J80" i="6" s="1"/>
  <c r="F79" i="6"/>
  <c r="G79" i="6" s="1"/>
  <c r="H79" i="6" s="1"/>
  <c r="J79" i="6" s="1"/>
  <c r="F76" i="6"/>
  <c r="G76" i="6" s="1"/>
  <c r="H76" i="6" s="1"/>
  <c r="J76" i="6" s="1"/>
  <c r="F75" i="6"/>
  <c r="G75" i="6" s="1"/>
  <c r="H75" i="6" s="1"/>
  <c r="J75" i="6" s="1"/>
  <c r="F72" i="6"/>
  <c r="G72" i="6" s="1"/>
  <c r="H72" i="6" s="1"/>
  <c r="J72" i="6" s="1"/>
  <c r="F71" i="6"/>
  <c r="G71" i="6" s="1"/>
  <c r="H71" i="6" s="1"/>
  <c r="J71" i="6" s="1"/>
  <c r="F68" i="6"/>
  <c r="G68" i="6" s="1"/>
  <c r="H68" i="6" s="1"/>
  <c r="J68" i="6" s="1"/>
  <c r="F67" i="6"/>
  <c r="G67" i="6" s="1"/>
  <c r="H67" i="6" s="1"/>
  <c r="J67" i="6" s="1"/>
  <c r="F64" i="6"/>
  <c r="G64" i="6" s="1"/>
  <c r="H64" i="6" s="1"/>
  <c r="J64" i="6" s="1"/>
  <c r="F63" i="6"/>
  <c r="G63" i="6" s="1"/>
  <c r="H63" i="6" s="1"/>
  <c r="J63" i="6" s="1"/>
  <c r="F60" i="6"/>
  <c r="G60" i="6" s="1"/>
  <c r="H60" i="6" s="1"/>
  <c r="J60" i="6" s="1"/>
  <c r="F59" i="6"/>
  <c r="G59" i="6" s="1"/>
  <c r="H59" i="6" s="1"/>
  <c r="J59" i="6" s="1"/>
  <c r="F56" i="6"/>
  <c r="G56" i="6" s="1"/>
  <c r="H56" i="6" s="1"/>
  <c r="J56" i="6" s="1"/>
  <c r="F55" i="6"/>
  <c r="G55" i="6" s="1"/>
  <c r="H55" i="6" s="1"/>
  <c r="J55" i="6" s="1"/>
  <c r="F52" i="6"/>
  <c r="G52" i="6" s="1"/>
  <c r="H52" i="6" s="1"/>
  <c r="J52" i="6" s="1"/>
  <c r="F51" i="6"/>
  <c r="G51" i="6" s="1"/>
  <c r="H51" i="6" s="1"/>
  <c r="J51" i="6" s="1"/>
  <c r="F48" i="6"/>
  <c r="G48" i="6" s="1"/>
  <c r="H48" i="6" s="1"/>
  <c r="J48" i="6" s="1"/>
  <c r="F47" i="6"/>
  <c r="G47" i="6" s="1"/>
  <c r="H47" i="6" s="1"/>
  <c r="J47" i="6" s="1"/>
  <c r="F44" i="6"/>
  <c r="G44" i="6" s="1"/>
  <c r="H44" i="6" s="1"/>
  <c r="J44" i="6" s="1"/>
  <c r="F43" i="6"/>
  <c r="G43" i="6" s="1"/>
  <c r="H43" i="6" s="1"/>
  <c r="J43" i="6" s="1"/>
  <c r="F40" i="6"/>
  <c r="G40" i="6" s="1"/>
  <c r="H40" i="6" s="1"/>
  <c r="J40" i="6" s="1"/>
  <c r="F39" i="6"/>
  <c r="G39" i="6" s="1"/>
  <c r="H39" i="6" s="1"/>
  <c r="J39" i="6" s="1"/>
  <c r="F36" i="6"/>
  <c r="G36" i="6" s="1"/>
  <c r="H36" i="6" s="1"/>
  <c r="J36" i="6" s="1"/>
  <c r="F35" i="6"/>
  <c r="G35" i="6" s="1"/>
  <c r="H35" i="6" s="1"/>
  <c r="J35" i="6" s="1"/>
  <c r="F32" i="6"/>
  <c r="G32" i="6" s="1"/>
  <c r="H32" i="6" s="1"/>
  <c r="J32" i="6" s="1"/>
  <c r="F31" i="6"/>
  <c r="G31" i="6" s="1"/>
  <c r="H31" i="6" s="1"/>
  <c r="J31" i="6" s="1"/>
  <c r="F28" i="6"/>
  <c r="G28" i="6" s="1"/>
  <c r="H28" i="6" s="1"/>
  <c r="J28" i="6" s="1"/>
  <c r="F27" i="6"/>
  <c r="G27" i="6" s="1"/>
  <c r="H27" i="6" s="1"/>
  <c r="J27" i="6" s="1"/>
  <c r="F24" i="6"/>
  <c r="G24" i="6" s="1"/>
  <c r="H24" i="6" s="1"/>
  <c r="J24" i="6" s="1"/>
  <c r="F23" i="6"/>
  <c r="G23" i="6" s="1"/>
  <c r="H23" i="6" s="1"/>
  <c r="J23" i="6" s="1"/>
  <c r="F20" i="6"/>
  <c r="G20" i="6" s="1"/>
  <c r="H20" i="6" s="1"/>
  <c r="J20" i="6" s="1"/>
  <c r="F19" i="6"/>
  <c r="G19" i="6" s="1"/>
  <c r="H19" i="6" s="1"/>
  <c r="J19" i="6" s="1"/>
  <c r="F16" i="6"/>
  <c r="G16" i="6" s="1"/>
  <c r="H16" i="6" s="1"/>
  <c r="J16" i="6" s="1"/>
  <c r="F15" i="6"/>
  <c r="G15" i="6" s="1"/>
  <c r="H15" i="6" s="1"/>
  <c r="J15" i="6" s="1"/>
  <c r="F12" i="6"/>
  <c r="G12" i="6" s="1"/>
  <c r="H12" i="6" s="1"/>
  <c r="J12" i="6" s="1"/>
  <c r="F11" i="6"/>
  <c r="G11" i="6" s="1"/>
  <c r="H11" i="6" s="1"/>
  <c r="J11" i="6" s="1"/>
  <c r="F8" i="6"/>
  <c r="G8" i="6" s="1"/>
  <c r="H8" i="6" s="1"/>
  <c r="J8" i="6" s="1"/>
  <c r="F7" i="6"/>
  <c r="G7" i="6" s="1"/>
  <c r="H7" i="6" s="1"/>
  <c r="J7" i="6" s="1"/>
  <c r="F4" i="6"/>
  <c r="G4" i="6" s="1"/>
  <c r="H4" i="6" s="1"/>
  <c r="J4" i="6" s="1"/>
  <c r="F994" i="6"/>
  <c r="G994" i="6" s="1"/>
  <c r="H994" i="6" s="1"/>
  <c r="J994" i="6" s="1"/>
  <c r="F940" i="6"/>
  <c r="G940" i="6" s="1"/>
  <c r="H940" i="6" s="1"/>
  <c r="J940" i="6" s="1"/>
  <c r="F850" i="6"/>
  <c r="G850" i="6" s="1"/>
  <c r="H850" i="6" s="1"/>
  <c r="J850" i="6" s="1"/>
  <c r="F680" i="6"/>
  <c r="G680" i="6" s="1"/>
  <c r="H680" i="6" s="1"/>
  <c r="J680" i="6" s="1"/>
  <c r="F676" i="6"/>
  <c r="G676" i="6" s="1"/>
  <c r="H676" i="6" s="1"/>
  <c r="J676" i="6" s="1"/>
  <c r="F582" i="6"/>
  <c r="G582" i="6" s="1"/>
  <c r="H582" i="6" s="1"/>
  <c r="J582" i="6" s="1"/>
  <c r="F552" i="6"/>
  <c r="G552" i="6" s="1"/>
  <c r="H552" i="6" s="1"/>
  <c r="J552" i="6" s="1"/>
  <c r="F548" i="6"/>
  <c r="G548" i="6" s="1"/>
  <c r="H548" i="6" s="1"/>
  <c r="J548" i="6" s="1"/>
  <c r="F517" i="6"/>
  <c r="G517" i="6" s="1"/>
  <c r="H517" i="6" s="1"/>
  <c r="J517" i="6" s="1"/>
  <c r="F485" i="6"/>
  <c r="G485" i="6" s="1"/>
  <c r="H485" i="6" s="1"/>
  <c r="J485" i="6" s="1"/>
  <c r="F453" i="6"/>
  <c r="G453" i="6" s="1"/>
  <c r="H453" i="6" s="1"/>
  <c r="J453" i="6" s="1"/>
  <c r="F421" i="6"/>
  <c r="G421" i="6" s="1"/>
  <c r="H421" i="6" s="1"/>
  <c r="J421" i="6" s="1"/>
  <c r="F389" i="6"/>
  <c r="G389" i="6" s="1"/>
  <c r="H389" i="6" s="1"/>
  <c r="J389" i="6" s="1"/>
  <c r="F357" i="6"/>
  <c r="G357" i="6" s="1"/>
  <c r="H357" i="6" s="1"/>
  <c r="J357" i="6" s="1"/>
  <c r="F325" i="6"/>
  <c r="G325" i="6" s="1"/>
  <c r="H325" i="6" s="1"/>
  <c r="J325" i="6" s="1"/>
  <c r="F293" i="6"/>
  <c r="G293" i="6" s="1"/>
  <c r="H293" i="6" s="1"/>
  <c r="J293" i="6" s="1"/>
  <c r="F261" i="6"/>
  <c r="G261" i="6" s="1"/>
  <c r="H261" i="6" s="1"/>
  <c r="J261" i="6" s="1"/>
  <c r="F229" i="6"/>
  <c r="G229" i="6" s="1"/>
  <c r="H229" i="6" s="1"/>
  <c r="J229" i="6" s="1"/>
  <c r="F220" i="6"/>
  <c r="G220" i="6" s="1"/>
  <c r="H220" i="6" s="1"/>
  <c r="J220" i="6" s="1"/>
  <c r="F204" i="6"/>
  <c r="G204" i="6" s="1"/>
  <c r="H204" i="6" s="1"/>
  <c r="J204" i="6" s="1"/>
  <c r="F188" i="6"/>
  <c r="G188" i="6" s="1"/>
  <c r="H188" i="6" s="1"/>
  <c r="J188" i="6" s="1"/>
  <c r="F172" i="6"/>
  <c r="G172" i="6" s="1"/>
  <c r="H172" i="6" s="1"/>
  <c r="J172" i="6" s="1"/>
  <c r="F156" i="6"/>
  <c r="G156" i="6" s="1"/>
  <c r="H156" i="6" s="1"/>
  <c r="J156" i="6" s="1"/>
  <c r="F140" i="6"/>
  <c r="G140" i="6" s="1"/>
  <c r="H140" i="6" s="1"/>
  <c r="J140" i="6" s="1"/>
  <c r="F124" i="6"/>
  <c r="G124" i="6" s="1"/>
  <c r="H124" i="6" s="1"/>
  <c r="J124" i="6" s="1"/>
  <c r="F108" i="6"/>
  <c r="G108" i="6" s="1"/>
  <c r="H108" i="6" s="1"/>
  <c r="J108" i="6" s="1"/>
  <c r="F104" i="6"/>
  <c r="G104" i="6" s="1"/>
  <c r="H104" i="6" s="1"/>
  <c r="J104" i="6" s="1"/>
  <c r="F954" i="6"/>
  <c r="G954" i="6" s="1"/>
  <c r="H954" i="6" s="1"/>
  <c r="J954" i="6" s="1"/>
  <c r="F766" i="6"/>
  <c r="G766" i="6" s="1"/>
  <c r="H766" i="6" s="1"/>
  <c r="J766" i="6" s="1"/>
  <c r="F742" i="6"/>
  <c r="G742" i="6" s="1"/>
  <c r="H742" i="6" s="1"/>
  <c r="J742" i="6" s="1"/>
  <c r="F624" i="6"/>
  <c r="G624" i="6" s="1"/>
  <c r="H624" i="6" s="1"/>
  <c r="J624" i="6" s="1"/>
  <c r="F620" i="6"/>
  <c r="G620" i="6" s="1"/>
  <c r="H620" i="6" s="1"/>
  <c r="J620" i="6" s="1"/>
  <c r="F590" i="6"/>
  <c r="G590" i="6" s="1"/>
  <c r="H590" i="6" s="1"/>
  <c r="J590" i="6" s="1"/>
  <c r="F495" i="6"/>
  <c r="G495" i="6" s="1"/>
  <c r="H495" i="6" s="1"/>
  <c r="J495" i="6" s="1"/>
  <c r="F463" i="6"/>
  <c r="G463" i="6" s="1"/>
  <c r="H463" i="6" s="1"/>
  <c r="J463" i="6" s="1"/>
  <c r="F431" i="6"/>
  <c r="G431" i="6" s="1"/>
  <c r="H431" i="6" s="1"/>
  <c r="J431" i="6" s="1"/>
  <c r="F399" i="6"/>
  <c r="G399" i="6" s="1"/>
  <c r="H399" i="6" s="1"/>
  <c r="J399" i="6" s="1"/>
  <c r="F367" i="6"/>
  <c r="G367" i="6" s="1"/>
  <c r="H367" i="6" s="1"/>
  <c r="J367" i="6" s="1"/>
  <c r="F335" i="6"/>
  <c r="G335" i="6" s="1"/>
  <c r="H335" i="6" s="1"/>
  <c r="J335" i="6" s="1"/>
  <c r="F303" i="6"/>
  <c r="G303" i="6" s="1"/>
  <c r="H303" i="6" s="1"/>
  <c r="J303" i="6" s="1"/>
  <c r="F271" i="6"/>
  <c r="G271" i="6" s="1"/>
  <c r="H271" i="6" s="1"/>
  <c r="J271" i="6" s="1"/>
  <c r="F239" i="6"/>
  <c r="G239" i="6" s="1"/>
  <c r="H239" i="6" s="1"/>
  <c r="J239" i="6" s="1"/>
  <c r="F214" i="6"/>
  <c r="G214" i="6" s="1"/>
  <c r="H214" i="6" s="1"/>
  <c r="J214" i="6" s="1"/>
  <c r="F198" i="6"/>
  <c r="G198" i="6" s="1"/>
  <c r="H198" i="6" s="1"/>
  <c r="J198" i="6" s="1"/>
  <c r="F182" i="6"/>
  <c r="G182" i="6" s="1"/>
  <c r="H182" i="6" s="1"/>
  <c r="J182" i="6" s="1"/>
  <c r="F166" i="6"/>
  <c r="G166" i="6" s="1"/>
  <c r="H166" i="6" s="1"/>
  <c r="J166" i="6" s="1"/>
  <c r="F150" i="6"/>
  <c r="G150" i="6" s="1"/>
  <c r="H150" i="6" s="1"/>
  <c r="J150" i="6" s="1"/>
  <c r="F134" i="6"/>
  <c r="G134" i="6" s="1"/>
  <c r="H134" i="6" s="1"/>
  <c r="J134" i="6" s="1"/>
  <c r="F118" i="6"/>
  <c r="G118" i="6" s="1"/>
  <c r="H118" i="6" s="1"/>
  <c r="J118" i="6" s="1"/>
  <c r="F102" i="6"/>
  <c r="G102" i="6" s="1"/>
  <c r="H102" i="6" s="1"/>
  <c r="J102" i="6" s="1"/>
  <c r="F101" i="6"/>
  <c r="G101" i="6" s="1"/>
  <c r="H101" i="6" s="1"/>
  <c r="J101" i="6" s="1"/>
  <c r="F98" i="6"/>
  <c r="G98" i="6" s="1"/>
  <c r="H98" i="6" s="1"/>
  <c r="J98" i="6" s="1"/>
  <c r="F97" i="6"/>
  <c r="G97" i="6" s="1"/>
  <c r="H97" i="6" s="1"/>
  <c r="J97" i="6" s="1"/>
  <c r="F94" i="6"/>
  <c r="G94" i="6" s="1"/>
  <c r="H94" i="6" s="1"/>
  <c r="J94" i="6" s="1"/>
  <c r="F93" i="6"/>
  <c r="G93" i="6" s="1"/>
  <c r="H93" i="6" s="1"/>
  <c r="J93" i="6" s="1"/>
  <c r="F90" i="6"/>
  <c r="G90" i="6" s="1"/>
  <c r="H90" i="6" s="1"/>
  <c r="J90" i="6" s="1"/>
  <c r="F89" i="6"/>
  <c r="G89" i="6" s="1"/>
  <c r="H89" i="6" s="1"/>
  <c r="J89" i="6" s="1"/>
  <c r="F86" i="6"/>
  <c r="G86" i="6" s="1"/>
  <c r="H86" i="6" s="1"/>
  <c r="J86" i="6" s="1"/>
  <c r="F85" i="6"/>
  <c r="G85" i="6" s="1"/>
  <c r="H85" i="6" s="1"/>
  <c r="J85" i="6" s="1"/>
  <c r="F82" i="6"/>
  <c r="G82" i="6" s="1"/>
  <c r="H82" i="6" s="1"/>
  <c r="J82" i="6" s="1"/>
  <c r="F81" i="6"/>
  <c r="G81" i="6" s="1"/>
  <c r="H81" i="6" s="1"/>
  <c r="J81" i="6" s="1"/>
  <c r="F78" i="6"/>
  <c r="G78" i="6" s="1"/>
  <c r="H78" i="6" s="1"/>
  <c r="J78" i="6" s="1"/>
  <c r="F77" i="6"/>
  <c r="G77" i="6" s="1"/>
  <c r="H77" i="6" s="1"/>
  <c r="J77" i="6" s="1"/>
  <c r="F74" i="6"/>
  <c r="G74" i="6" s="1"/>
  <c r="H74" i="6" s="1"/>
  <c r="J74" i="6" s="1"/>
  <c r="F73" i="6"/>
  <c r="G73" i="6" s="1"/>
  <c r="H73" i="6" s="1"/>
  <c r="J73" i="6" s="1"/>
  <c r="F70" i="6"/>
  <c r="G70" i="6" s="1"/>
  <c r="H70" i="6" s="1"/>
  <c r="J70" i="6" s="1"/>
  <c r="F69" i="6"/>
  <c r="G69" i="6" s="1"/>
  <c r="H69" i="6" s="1"/>
  <c r="J69" i="6" s="1"/>
  <c r="F66" i="6"/>
  <c r="G66" i="6" s="1"/>
  <c r="H66" i="6" s="1"/>
  <c r="J66" i="6" s="1"/>
  <c r="F65" i="6"/>
  <c r="G65" i="6" s="1"/>
  <c r="H65" i="6" s="1"/>
  <c r="J65" i="6" s="1"/>
  <c r="F62" i="6"/>
  <c r="G62" i="6" s="1"/>
  <c r="H62" i="6" s="1"/>
  <c r="J62" i="6" s="1"/>
  <c r="F61" i="6"/>
  <c r="G61" i="6" s="1"/>
  <c r="H61" i="6" s="1"/>
  <c r="J61" i="6" s="1"/>
  <c r="F58" i="6"/>
  <c r="G58" i="6" s="1"/>
  <c r="H58" i="6" s="1"/>
  <c r="J58" i="6" s="1"/>
  <c r="F57" i="6"/>
  <c r="G57" i="6" s="1"/>
  <c r="H57" i="6" s="1"/>
  <c r="J57" i="6" s="1"/>
  <c r="F54" i="6"/>
  <c r="G54" i="6" s="1"/>
  <c r="H54" i="6" s="1"/>
  <c r="J54" i="6" s="1"/>
  <c r="F53" i="6"/>
  <c r="G53" i="6" s="1"/>
  <c r="H53" i="6" s="1"/>
  <c r="J53" i="6" s="1"/>
  <c r="F50" i="6"/>
  <c r="G50" i="6" s="1"/>
  <c r="H50" i="6" s="1"/>
  <c r="J50" i="6" s="1"/>
  <c r="F49" i="6"/>
  <c r="G49" i="6" s="1"/>
  <c r="H49" i="6" s="1"/>
  <c r="J49" i="6" s="1"/>
  <c r="F46" i="6"/>
  <c r="G46" i="6" s="1"/>
  <c r="H46" i="6" s="1"/>
  <c r="J46" i="6" s="1"/>
  <c r="F45" i="6"/>
  <c r="G45" i="6" s="1"/>
  <c r="H45" i="6" s="1"/>
  <c r="J45" i="6" s="1"/>
  <c r="F42" i="6"/>
  <c r="G42" i="6" s="1"/>
  <c r="H42" i="6" s="1"/>
  <c r="J42" i="6" s="1"/>
  <c r="F41" i="6"/>
  <c r="G41" i="6" s="1"/>
  <c r="H41" i="6" s="1"/>
  <c r="J41" i="6" s="1"/>
  <c r="F38" i="6"/>
  <c r="G38" i="6" s="1"/>
  <c r="H38" i="6" s="1"/>
  <c r="J38" i="6" s="1"/>
  <c r="F37" i="6"/>
  <c r="G37" i="6" s="1"/>
  <c r="H37" i="6" s="1"/>
  <c r="J37" i="6" s="1"/>
  <c r="F34" i="6"/>
  <c r="G34" i="6" s="1"/>
  <c r="H34" i="6" s="1"/>
  <c r="J34" i="6" s="1"/>
  <c r="F33" i="6"/>
  <c r="G33" i="6" s="1"/>
  <c r="H33" i="6" s="1"/>
  <c r="J33" i="6" s="1"/>
  <c r="F30" i="6"/>
  <c r="G30" i="6" s="1"/>
  <c r="H30" i="6" s="1"/>
  <c r="J30" i="6" s="1"/>
  <c r="F29" i="6"/>
  <c r="G29" i="6" s="1"/>
  <c r="H29" i="6" s="1"/>
  <c r="J29" i="6" s="1"/>
  <c r="F26" i="6"/>
  <c r="G26" i="6" s="1"/>
  <c r="H26" i="6" s="1"/>
  <c r="J26" i="6" s="1"/>
  <c r="F25" i="6"/>
  <c r="G25" i="6" s="1"/>
  <c r="H25" i="6" s="1"/>
  <c r="J25" i="6" s="1"/>
  <c r="F22" i="6"/>
  <c r="G22" i="6" s="1"/>
  <c r="H22" i="6" s="1"/>
  <c r="J22" i="6" s="1"/>
  <c r="F21" i="6"/>
  <c r="G21" i="6" s="1"/>
  <c r="H21" i="6" s="1"/>
  <c r="J21" i="6" s="1"/>
  <c r="F18" i="6"/>
  <c r="G18" i="6" s="1"/>
  <c r="H18" i="6" s="1"/>
  <c r="J18" i="6" s="1"/>
  <c r="F17" i="6"/>
  <c r="G17" i="6" s="1"/>
  <c r="H17" i="6" s="1"/>
  <c r="J17" i="6" s="1"/>
  <c r="F14" i="6"/>
  <c r="G14" i="6" s="1"/>
  <c r="H14" i="6" s="1"/>
  <c r="J14" i="6" s="1"/>
  <c r="F13" i="6"/>
  <c r="G13" i="6" s="1"/>
  <c r="H13" i="6" s="1"/>
  <c r="J13" i="6" s="1"/>
  <c r="F10" i="6"/>
  <c r="G10" i="6" s="1"/>
  <c r="H10" i="6" s="1"/>
  <c r="J10" i="6" s="1"/>
  <c r="F9" i="6"/>
  <c r="G9" i="6" s="1"/>
  <c r="H9" i="6" s="1"/>
  <c r="J9" i="6" s="1"/>
  <c r="F6" i="6"/>
  <c r="G6" i="6" s="1"/>
  <c r="H6" i="6" s="1"/>
  <c r="J6" i="6" s="1"/>
  <c r="F5" i="6"/>
  <c r="G5" i="6" s="1"/>
  <c r="H5" i="6" s="1"/>
  <c r="J5" i="6" s="1"/>
  <c r="F772" i="6"/>
  <c r="G772" i="6" s="1"/>
  <c r="H772" i="6" s="1"/>
  <c r="J772" i="6" s="1"/>
  <c r="F646" i="6"/>
  <c r="G646" i="6" s="1"/>
  <c r="H646" i="6" s="1"/>
  <c r="J646" i="6" s="1"/>
  <c r="F616" i="6"/>
  <c r="G616" i="6" s="1"/>
  <c r="H616" i="6" s="1"/>
  <c r="J616" i="6" s="1"/>
  <c r="F612" i="6"/>
  <c r="G612" i="6" s="1"/>
  <c r="H612" i="6" s="1"/>
  <c r="J612" i="6" s="1"/>
  <c r="F501" i="6"/>
  <c r="G501" i="6" s="1"/>
  <c r="H501" i="6" s="1"/>
  <c r="J501" i="6" s="1"/>
  <c r="F469" i="6"/>
  <c r="G469" i="6" s="1"/>
  <c r="H469" i="6" s="1"/>
  <c r="J469" i="6" s="1"/>
  <c r="F437" i="6"/>
  <c r="G437" i="6" s="1"/>
  <c r="H437" i="6" s="1"/>
  <c r="J437" i="6" s="1"/>
  <c r="F405" i="6"/>
  <c r="G405" i="6" s="1"/>
  <c r="H405" i="6" s="1"/>
  <c r="J405" i="6" s="1"/>
  <c r="F373" i="6"/>
  <c r="G373" i="6" s="1"/>
  <c r="H373" i="6" s="1"/>
  <c r="J373" i="6" s="1"/>
  <c r="F341" i="6"/>
  <c r="G341" i="6" s="1"/>
  <c r="H341" i="6" s="1"/>
  <c r="J341" i="6" s="1"/>
  <c r="F309" i="6"/>
  <c r="G309" i="6" s="1"/>
  <c r="H309" i="6" s="1"/>
  <c r="J309" i="6" s="1"/>
  <c r="F277" i="6"/>
  <c r="G277" i="6" s="1"/>
  <c r="H277" i="6" s="1"/>
  <c r="J277" i="6" s="1"/>
  <c r="F245" i="6"/>
  <c r="G245" i="6" s="1"/>
  <c r="H245" i="6" s="1"/>
  <c r="J245" i="6" s="1"/>
  <c r="F212" i="6"/>
  <c r="G212" i="6" s="1"/>
  <c r="H212" i="6" s="1"/>
  <c r="J212" i="6" s="1"/>
  <c r="F196" i="6"/>
  <c r="G196" i="6" s="1"/>
  <c r="H196" i="6" s="1"/>
  <c r="J196" i="6" s="1"/>
  <c r="F180" i="6"/>
  <c r="G180" i="6" s="1"/>
  <c r="H180" i="6" s="1"/>
  <c r="J180" i="6" s="1"/>
  <c r="F164" i="6"/>
  <c r="G164" i="6" s="1"/>
  <c r="H164" i="6" s="1"/>
  <c r="J164" i="6" s="1"/>
  <c r="F148" i="6"/>
  <c r="G148" i="6" s="1"/>
  <c r="H148" i="6" s="1"/>
  <c r="J148" i="6" s="1"/>
  <c r="F132" i="6"/>
  <c r="G132" i="6" s="1"/>
  <c r="H132" i="6" s="1"/>
  <c r="J132" i="6" s="1"/>
  <c r="F116" i="6"/>
  <c r="G116" i="6" s="1"/>
  <c r="H116" i="6" s="1"/>
  <c r="J116" i="6" s="1"/>
  <c r="G3" i="6"/>
  <c r="H3" i="6" s="1"/>
  <c r="J3" i="6" s="1"/>
  <c r="H311" i="5"/>
  <c r="H312" i="5"/>
  <c r="H313" i="5"/>
  <c r="D295" i="5" l="1"/>
  <c r="G314" i="5"/>
  <c r="H314" i="5" s="1"/>
  <c r="D43" i="2" l="1"/>
  <c r="D42" i="2"/>
  <c r="D41" i="2"/>
  <c r="D40" i="2"/>
  <c r="D39" i="2"/>
  <c r="D38" i="2"/>
  <c r="D37" i="2"/>
  <c r="D36" i="2"/>
  <c r="D35" i="2"/>
  <c r="D34" i="2"/>
  <c r="D33" i="2"/>
  <c r="D32" i="2"/>
  <c r="D30" i="2"/>
  <c r="F44" i="2" l="1"/>
  <c r="G44" i="2"/>
  <c r="H44" i="2"/>
  <c r="L44" i="2"/>
  <c r="J44" i="2"/>
  <c r="K44" i="2"/>
  <c r="E44" i="2"/>
  <c r="I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Arnott</author>
  </authors>
  <commentList>
    <comment ref="B36" authorId="0" shapeId="0" xr:uid="{00000000-0006-0000-0100-000001000000}">
      <text>
        <r>
          <rPr>
            <sz val="9"/>
            <color indexed="81"/>
            <rFont val="Tahoma"/>
            <family val="2"/>
          </rPr>
          <t xml:space="preserve">
includes $0.25/bu for processing (1/2 cent /lb)</t>
        </r>
      </text>
    </comment>
  </commentList>
</comments>
</file>

<file path=xl/sharedStrings.xml><?xml version="1.0" encoding="utf-8"?>
<sst xmlns="http://schemas.openxmlformats.org/spreadsheetml/2006/main" count="260" uniqueCount="186">
  <si>
    <t>#1</t>
  </si>
  <si>
    <t>#2</t>
  </si>
  <si>
    <t>#3</t>
  </si>
  <si>
    <t>#4</t>
  </si>
  <si>
    <t>#5</t>
  </si>
  <si>
    <t>#6</t>
  </si>
  <si>
    <t>#7</t>
  </si>
  <si>
    <t>#8</t>
  </si>
  <si>
    <t>Feed Type</t>
  </si>
  <si>
    <t>$/unit</t>
  </si>
  <si>
    <t>lbs/Unit</t>
  </si>
  <si>
    <t>$/lb</t>
  </si>
  <si>
    <t>Ration - Feed Per Day (lbs based on</t>
  </si>
  <si>
    <t>lb cow)</t>
  </si>
  <si>
    <t>Alfalfa Hay</t>
  </si>
  <si>
    <t>Alfalfa Grass Hay</t>
  </si>
  <si>
    <t>Grass Hay</t>
  </si>
  <si>
    <t>Barley Straw</t>
  </si>
  <si>
    <t>Barley Greenfeed</t>
  </si>
  <si>
    <t>Corn Silage</t>
  </si>
  <si>
    <t>Barley Silage</t>
  </si>
  <si>
    <t>Barley Grain</t>
  </si>
  <si>
    <t>32% Feedlot Suppl.</t>
  </si>
  <si>
    <t>32% Liquid Suppl.</t>
  </si>
  <si>
    <t>20% Grain Pellets</t>
  </si>
  <si>
    <t>1:1 Mineral</t>
  </si>
  <si>
    <t>2:1 Mineral</t>
  </si>
  <si>
    <t>Limestone</t>
  </si>
  <si>
    <t>Blue Salt</t>
  </si>
  <si>
    <t>$/head/day</t>
  </si>
  <si>
    <t>Cereal Silage</t>
  </si>
  <si>
    <t>Alfalfa Silage</t>
  </si>
  <si>
    <t>Bale Silage</t>
  </si>
  <si>
    <t>Greenfeed</t>
  </si>
  <si>
    <t xml:space="preserve">Cows </t>
  </si>
  <si>
    <t xml:space="preserve">Bulls </t>
  </si>
  <si>
    <t xml:space="preserve">Ration 1 </t>
  </si>
  <si>
    <t xml:space="preserve">Ration 2 </t>
  </si>
  <si>
    <t xml:space="preserve">Ration 3 </t>
  </si>
  <si>
    <t>Total tons as fed</t>
  </si>
  <si>
    <t>Total tons DM</t>
  </si>
  <si>
    <t>Ration 4</t>
  </si>
  <si>
    <t>Ration 5</t>
  </si>
  <si>
    <t>Ration 6</t>
  </si>
  <si>
    <t xml:space="preserve">Ration 7 </t>
  </si>
  <si>
    <t>Ration 8</t>
  </si>
  <si>
    <t xml:space="preserve">Days overwintering </t>
  </si>
  <si>
    <t xml:space="preserve"># head </t>
  </si>
  <si>
    <t>Alf/Grass Hay</t>
  </si>
  <si>
    <t xml:space="preserve">Total Cost </t>
  </si>
  <si>
    <t>DM needed</t>
  </si>
  <si>
    <t>Cost</t>
  </si>
  <si>
    <t>Remaining #</t>
  </si>
  <si>
    <t>Livestock sale</t>
  </si>
  <si>
    <t>Feed purchase</t>
  </si>
  <si>
    <t>Estimated tax rate</t>
  </si>
  <si>
    <t>Estimated tax cost</t>
  </si>
  <si>
    <t>Net (before tax)</t>
  </si>
  <si>
    <t>Net (after tax)</t>
  </si>
  <si>
    <t>Tax impact:</t>
  </si>
  <si>
    <t>Estimated $/calf</t>
  </si>
  <si>
    <t>Mortality rate</t>
  </si>
  <si>
    <t>DM/cow</t>
  </si>
  <si>
    <t>Estimated Revenue loss/year</t>
  </si>
  <si>
    <t>Future loss of revenue:</t>
  </si>
  <si>
    <t>$/DM ton</t>
  </si>
  <si>
    <t>cows sold</t>
  </si>
  <si>
    <t>DM Available</t>
  </si>
  <si>
    <t>DM Shortfall</t>
  </si>
  <si>
    <t>DM Purchase</t>
  </si>
  <si>
    <t>Cow sale</t>
  </si>
  <si>
    <t>Cow sale - DM Purchase</t>
  </si>
  <si>
    <t>Tons Purchased</t>
  </si>
  <si>
    <t>$/ton</t>
  </si>
  <si>
    <t>1. Forage Surplus (Shortfall) in tons</t>
  </si>
  <si>
    <t>2. Forage Surplus (Shortfall) after feed purchases in tons</t>
  </si>
  <si>
    <t xml:space="preserve">Replacement Heifers </t>
  </si>
  <si>
    <t># of head sold</t>
  </si>
  <si>
    <t>$/head (sale)</t>
  </si>
  <si>
    <t>Total Sales</t>
  </si>
  <si>
    <t>3. Forage Surplus (Shortfall) after feed purchases and livestock sales in tons</t>
  </si>
  <si>
    <t>cows</t>
  </si>
  <si>
    <t>when the cost of forage is :</t>
  </si>
  <si>
    <t>Hide:</t>
  </si>
  <si>
    <t xml:space="preserve">Example - Cows </t>
  </si>
  <si>
    <t>Example - Hay</t>
  </si>
  <si>
    <t xml:space="preserve">A. </t>
  </si>
  <si>
    <t>B.</t>
  </si>
  <si>
    <t>C.</t>
  </si>
  <si>
    <t>D.</t>
  </si>
  <si>
    <t>Dry Matter (DM) tons needed</t>
  </si>
  <si>
    <t xml:space="preserve"> % Body Weight (BW) Feed Consumption</t>
  </si>
  <si>
    <t xml:space="preserve">Animal Type and Weight </t>
  </si>
  <si>
    <t xml:space="preserve">Proper management during periods of tight winter feed supplies is crucial for the survivability and the return to profitability of any livestock operation. This can be a very stressful period, but the ability to critically evaluate one’s situation, determine potential options and solutions, and then follow through with a plan will reduce stress and bring clarity to the management decisions that are required to be made. Answering questions in this factsheet will help identify a potential forage shortfall, while providing options in how to manage these situations. </t>
  </si>
  <si>
    <t>1. Identify the winter feeding requirements for your farm</t>
  </si>
  <si>
    <t>2. Identify how much forage you have available on the farm</t>
  </si>
  <si>
    <t xml:space="preserve">Have you culled your herd appropriately? Open and underperforming cows still require feed throughout the winter. Evaluate the true potential of your herd and cull appropriately. </t>
  </si>
  <si>
    <t>Moisture %</t>
  </si>
  <si>
    <t xml:space="preserve">What are the winter feeding requirements on your farm? In the table below, identify the types of animals on your farm, how many of each type, their average weight, number of winter feeding days, and the percentage of dry matter (DM) body weight (BW) feed consumption (the default value is 2.5% not accounting for waste during feeding). Multiplying these numbers together, then dividing by 2000 will give you the DM tons required for each type of animal. Add the tons for each animal type together and you will have an accurate estimation of the DM tons required to feed your herd this winter. </t>
  </si>
  <si>
    <t xml:space="preserve">Total #1 = </t>
  </si>
  <si>
    <t xml:space="preserve">Total #2 = </t>
  </si>
  <si>
    <t>If you have a forage shortfall it is important to know that there are still options. Over the next couple of steps we will consider the impact to your livestock operation with purchasing forage and/or a deliberate and managed herd reduction to achieve a sustainable forage balancing for your herd.</t>
  </si>
  <si>
    <t>There are a few things to consider before purchasing forage. Most purchases are made on a price per bale basis. However this does not take into account two large variables – forage quality and bale weight. To truly compare apples to apples when considering forage purchases, the buyer should know the average bale weight to be able to determine a cost per ton (lb, tonne, etc). Furthermore, a feed test should be done to ensure a desired quality and to make sure there are no moulds or other potential detrimental aspects to the forage. To determine the cost of forage, fill in the table below. For each type of forage, determine the tons purchased, the cost per ton and the moisture content. To determine the cost of forages purchased, take the tons purchased and multiply it by the cost per ton, and then add each type of forage purchased for your farm’s total. To determine the amount of DM purchased, take the purchased tons for each type of forage and multiply it by the dry matter content (1 minus the average moisture percentage). Then add each type of forage purchased to calculate your farm’s total.</t>
  </si>
  <si>
    <t xml:space="preserve">Total #4 = </t>
  </si>
  <si>
    <t>Take the Total DM Tons purchased (#4) and add it to the Forage Surplus (Shortfall) amount calculated in Step 3. This number is now your Forage Surplus (Shortfall) in DM tons after feed purchases</t>
  </si>
  <si>
    <t>If you are still in a forage shortfall situation, you will need to consider further forage purchases. If cash flow and accessibility of funds is an issue, you should consult with your lender and business consultant. If you feel additional forage purchases are not viable, then you may want to consider a herd reduction to lower the winter feeding requirements on your livestock operation.</t>
  </si>
  <si>
    <t>5. Considering a planned and managed herd reduction</t>
  </si>
  <si>
    <t xml:space="preserve">Total #5 = </t>
  </si>
  <si>
    <t>DM Ton Reduction</t>
  </si>
  <si>
    <t xml:space="preserve"> = B x (1 - A%)</t>
  </si>
  <si>
    <t xml:space="preserve"> = (A x B x C x D%) / 2000</t>
  </si>
  <si>
    <t xml:space="preserve"> = A x (1 - C%)</t>
  </si>
  <si>
    <t xml:space="preserve"> = A x B </t>
  </si>
  <si>
    <t xml:space="preserve"> = A - C </t>
  </si>
  <si>
    <t xml:space="preserve"> = C x D</t>
  </si>
  <si>
    <t xml:space="preserve"> = (B x C x Days Overwintering x BW%) / 2000 </t>
  </si>
  <si>
    <t>Your Farm</t>
  </si>
  <si>
    <t>Example</t>
  </si>
  <si>
    <r>
      <rPr>
        <b/>
        <sz val="11"/>
        <color theme="1"/>
        <rFont val="Calibri"/>
        <family val="2"/>
        <scheme val="minor"/>
      </rPr>
      <t xml:space="preserve">A. </t>
    </r>
    <r>
      <rPr>
        <sz val="11"/>
        <color theme="1"/>
        <rFont val="Calibri"/>
        <family val="2"/>
        <scheme val="minor"/>
      </rPr>
      <t>That is a complex question that depends on the selling price per cow and the cost of forage. Fortunately Manitoba Agriculture has a calculator that can determine the answer easily and quickly using the same information that you provided above. It can be found here on Manitoba Agriculture’s website or by visiting your local Manitoba Agriculture office.</t>
    </r>
  </si>
  <si>
    <t>days</t>
  </si>
  <si>
    <t>% forage shortfall</t>
  </si>
  <si>
    <t>% forage shortfall after purchases</t>
  </si>
  <si>
    <t>% forage shortfall after purchases &amp; herd reduction</t>
  </si>
  <si>
    <t>% cows to sell to balance feed inventories (before feed purchase)</t>
  </si>
  <si>
    <t>% cows to sell to balance feed inventories (after feed purchase, no livestock sales)</t>
  </si>
  <si>
    <t>% cows to sell to balance feed inventories (after feed purchase &amp; livestock sales)</t>
  </si>
  <si>
    <t>% forage production of required</t>
  </si>
  <si>
    <r>
      <rPr>
        <b/>
        <sz val="12"/>
        <color theme="1"/>
        <rFont val="Arial Narrow"/>
        <family val="2"/>
      </rPr>
      <t>Q.</t>
    </r>
    <r>
      <rPr>
        <sz val="12"/>
        <color theme="1"/>
        <rFont val="Arial Narrow"/>
        <family val="2"/>
      </rPr>
      <t xml:space="preserve"> How many cows do I have to sell to balance to feed inventories (before feed purchases)</t>
    </r>
  </si>
  <si>
    <r>
      <rPr>
        <b/>
        <sz val="12"/>
        <color theme="1"/>
        <rFont val="Arial Narrow"/>
        <family val="2"/>
      </rPr>
      <t>Q.</t>
    </r>
    <r>
      <rPr>
        <sz val="12"/>
        <color theme="1"/>
        <rFont val="Arial Narrow"/>
        <family val="2"/>
      </rPr>
      <t xml:space="preserve"> How many feeding days do I have available with feed on hand (before feed purchases)</t>
    </r>
  </si>
  <si>
    <r>
      <rPr>
        <b/>
        <sz val="12"/>
        <color theme="1"/>
        <rFont val="Arial Narrow"/>
        <family val="2"/>
      </rPr>
      <t>Q.</t>
    </r>
    <r>
      <rPr>
        <sz val="12"/>
        <color theme="1"/>
        <rFont val="Arial Narrow"/>
        <family val="2"/>
      </rPr>
      <t xml:space="preserve"> How many feeding days do I have available with feed on hand (after feed purchases)</t>
    </r>
  </si>
  <si>
    <r>
      <rPr>
        <b/>
        <sz val="12"/>
        <color theme="1"/>
        <rFont val="Arial Narrow"/>
        <family val="2"/>
      </rPr>
      <t>Q.</t>
    </r>
    <r>
      <rPr>
        <sz val="12"/>
        <color theme="1"/>
        <rFont val="Arial Narrow"/>
        <family val="2"/>
      </rPr>
      <t xml:space="preserve"> How many cows do I have to sell to balance to feed inventories (after feed purchases, no livestock sales)</t>
    </r>
  </si>
  <si>
    <r>
      <rPr>
        <b/>
        <sz val="12"/>
        <color theme="1"/>
        <rFont val="Arial Narrow"/>
        <family val="2"/>
      </rPr>
      <t>Q.</t>
    </r>
    <r>
      <rPr>
        <sz val="12"/>
        <color theme="1"/>
        <rFont val="Arial Narrow"/>
        <family val="2"/>
      </rPr>
      <t xml:space="preserve"> How many </t>
    </r>
    <r>
      <rPr>
        <b/>
        <sz val="12"/>
        <color theme="1"/>
        <rFont val="Arial Narrow"/>
        <family val="2"/>
      </rPr>
      <t>more</t>
    </r>
    <r>
      <rPr>
        <sz val="12"/>
        <color theme="1"/>
        <rFont val="Arial Narrow"/>
        <family val="2"/>
      </rPr>
      <t xml:space="preserve"> cows do I have to sell to balance to feed inventories (after feed purchases &amp; livestock sales)</t>
    </r>
  </si>
  <si>
    <t>Q. How many cows do I have to sell to raise enough funds to purchase feed to see me through the feeding season</t>
  </si>
  <si>
    <t>Before feed purchases</t>
  </si>
  <si>
    <t>After feed purchases</t>
  </si>
  <si>
    <t>After feed purchases &amp; no livestock sales</t>
  </si>
  <si>
    <t>Further reduction required after feed purchases &amp; livestock sales</t>
  </si>
  <si>
    <t>Cow Herd Reduction:</t>
  </si>
  <si>
    <t>Feeding Days Available:</t>
  </si>
  <si>
    <t>Forage Cost
 ($/ton DM)</t>
  </si>
  <si>
    <t>Cow Sales</t>
  </si>
  <si>
    <t>Forage Type</t>
  </si>
  <si>
    <t>When hay supplies are low, differing options for wintering the cow herd have to be considered. Straw can be used extensively as winter feed if energy, protein, mineral and vitamin requirements are met. Check out Manitoba Agriculture’s resources on:</t>
  </si>
  <si>
    <t>Check out Manitoba Agriculture’s resources on:</t>
  </si>
  <si>
    <t>Weight (lbs.)</t>
  </si>
  <si>
    <t xml:space="preserve"> E = (A x B x C x D%) / 2000</t>
  </si>
  <si>
    <t>F = E / C</t>
  </si>
  <si>
    <t>Tons DM per Day</t>
  </si>
  <si>
    <t xml:space="preserve">Total = </t>
  </si>
  <si>
    <t>Animal Inventory for Winter Feed</t>
  </si>
  <si>
    <t>Forage Available On the Farm</t>
  </si>
  <si>
    <t>Forage Shortfall =</t>
  </si>
  <si>
    <t>As Fed (units)</t>
  </si>
  <si>
    <t>Days Feed Shortfall =</t>
  </si>
  <si>
    <t>Total =</t>
  </si>
  <si>
    <t xml:space="preserve">Cows (Pre-calving) Winter Feed Rations </t>
  </si>
  <si>
    <t>Pre-calving Ration Option #</t>
  </si>
  <si>
    <t>A decision to reduce your herd size is a difficult one to make. Selling your herd that has taken a lifetime to build can cause feelings of failure and create great amounts of stress. Carefully consider your options, and seek out assistance from your advisors to ensure the decision you make is the right one. Postponing a sale could erode equity and create animal welfare issues. Making an effective decision on a herd reduction now may allow you to increase your herd size in the future. To determine the reduction in forage DM tons with a herd reduction, take the number of head for each type of animal, and determine the DM forage tons as outlined in the first table on page 1. Add the reduction in forage DM tons for each type of animal on your farm and this will give you the total forage requirement reduction in DM tons. Compare this to your forage inventories to determine if you are still in a forage shortfall.</t>
  </si>
  <si>
    <t>Other considerations:</t>
  </si>
  <si>
    <t>4. Considering forage purchases</t>
  </si>
  <si>
    <t>6. Other considerations</t>
  </si>
  <si>
    <t>7. Frequently asked questions</t>
  </si>
  <si>
    <t>Back-grounders</t>
  </si>
  <si>
    <r>
      <t xml:space="preserve">What forage do you have available on the farm to feed your herd over the winter? It is important to know both the quantity and </t>
    </r>
    <r>
      <rPr>
        <i/>
        <u/>
        <sz val="14"/>
        <color theme="1"/>
        <rFont val="Arial"/>
        <family val="2"/>
      </rPr>
      <t>quality</t>
    </r>
    <r>
      <rPr>
        <sz val="14"/>
        <color theme="1"/>
        <rFont val="Arial"/>
        <family val="2"/>
      </rPr>
      <t xml:space="preserve"> of the feed you have on hand. Take representative feed samples from your feed inventory, send them to a qualified lab for analysis, and then speak with a nutritionist to interpret the results. Complete the table below for your feed quantities, including the type of forage, the moisture level and the estimated tons on hand. To determine your DM tons available, take your tons on hand for each type of forage and multiply it by the dry matter content (1 minus the average moisture percentage). Then add all the types of forage DM tons for a total for your farm.</t>
    </r>
  </si>
  <si>
    <r>
      <t>Now you know how much forage you need for the winter and how much you have in inventory. Take the amount of Total DM tons on hand (#2) and subtract the Total DM tons needed (#1) in the boxes below. If this number is in the negative, you have a forage shortfall for your herd and plans will need to be developed to deal with this shortfall.</t>
    </r>
    <r>
      <rPr>
        <sz val="14"/>
        <color rgb="FF000000"/>
        <rFont val="Arial"/>
        <family val="2"/>
      </rPr>
      <t xml:space="preserve"> </t>
    </r>
  </si>
  <si>
    <t>• Have you considered transporting animals to feed supplies? This option may prove more cost effective once the cost of feed transportation has been taken into account.</t>
  </si>
  <si>
    <t>• Have you considered saving your best quality feed for the most critical feeding periods? Feeding your best feeds is recommended during the end of gestation and the start of lactation.</t>
  </si>
  <si>
    <t>• Have you considered the signs of negative effects associated with a ration change? Animals going off feed, body condition changes and lethargy are all signs of a potential problem with a ration change.</t>
  </si>
  <si>
    <t>• Have you considered your herd’s access to water? Having a good, reliable and clean water supply is crucial to the success of every herd.</t>
  </si>
  <si>
    <r>
      <t>•</t>
    </r>
    <r>
      <rPr>
        <b/>
        <sz val="14"/>
        <color theme="1"/>
        <rFont val="Arial"/>
        <family val="2"/>
      </rPr>
      <t xml:space="preserve"> </t>
    </r>
    <r>
      <rPr>
        <sz val="14"/>
        <color theme="1"/>
        <rFont val="Arial"/>
        <family val="2"/>
      </rPr>
      <t>Have you considered ways to reduce forage wastage? Reducing forage wastage will extend your forage supplies while also reducing manure removal costs.</t>
    </r>
  </si>
  <si>
    <r>
      <rPr>
        <b/>
        <sz val="14"/>
        <color theme="1"/>
        <rFont val="Arial"/>
        <family val="2"/>
      </rPr>
      <t xml:space="preserve">Q. </t>
    </r>
    <r>
      <rPr>
        <sz val="14"/>
        <color theme="1"/>
        <rFont val="Arial"/>
        <family val="2"/>
      </rPr>
      <t xml:space="preserve">How many feeding days do I have available with feed on hand? </t>
    </r>
  </si>
  <si>
    <r>
      <rPr>
        <b/>
        <sz val="14"/>
        <color theme="1"/>
        <rFont val="Arial"/>
        <family val="2"/>
      </rPr>
      <t>A.</t>
    </r>
    <r>
      <rPr>
        <sz val="14"/>
        <color theme="1"/>
        <rFont val="Arial"/>
        <family val="2"/>
      </rPr>
      <t xml:space="preserve"> The table below identifies the days of feed available based on feed and cattle inventories:</t>
    </r>
  </si>
  <si>
    <r>
      <rPr>
        <b/>
        <sz val="14"/>
        <color theme="1"/>
        <rFont val="Arial"/>
        <family val="2"/>
      </rPr>
      <t>Q.</t>
    </r>
    <r>
      <rPr>
        <sz val="14"/>
        <color theme="1"/>
        <rFont val="Arial"/>
        <family val="2"/>
      </rPr>
      <t xml:space="preserve"> How many cows do I have to reduce my herd by to balance to feed inventories?</t>
    </r>
  </si>
  <si>
    <r>
      <rPr>
        <b/>
        <sz val="14"/>
        <color theme="1"/>
        <rFont val="Arial"/>
        <family val="2"/>
      </rPr>
      <t>A.</t>
    </r>
    <r>
      <rPr>
        <sz val="14"/>
        <color theme="1"/>
        <rFont val="Arial"/>
        <family val="2"/>
      </rPr>
      <t xml:space="preserve"> The table below identifies the herd reduction based on feed :</t>
    </r>
  </si>
  <si>
    <r>
      <rPr>
        <b/>
        <sz val="14"/>
        <color theme="1"/>
        <rFont val="Arial"/>
        <family val="2"/>
      </rPr>
      <t>Q.</t>
    </r>
    <r>
      <rPr>
        <sz val="14"/>
        <color theme="1"/>
        <rFont val="Arial"/>
        <family val="2"/>
      </rPr>
      <t xml:space="preserve"> If I choose to reduce my herd, will there be any tax consequences?</t>
    </r>
  </si>
  <si>
    <r>
      <rPr>
        <b/>
        <sz val="14"/>
        <color theme="1"/>
        <rFont val="Arial"/>
        <family val="2"/>
      </rPr>
      <t>A.</t>
    </r>
    <r>
      <rPr>
        <sz val="14"/>
        <color theme="1"/>
        <rFont val="Arial"/>
        <family val="2"/>
      </rPr>
      <t xml:space="preserve"> There may be tax consequences, so it is important to consult your tax professional to see what/if any tax consequences there may be, along with strategies to deal with any consequences. The table below identifies what you need to consider:</t>
    </r>
  </si>
  <si>
    <r>
      <rPr>
        <b/>
        <sz val="14"/>
        <color theme="1"/>
        <rFont val="Arial"/>
        <family val="2"/>
      </rPr>
      <t xml:space="preserve">Q. </t>
    </r>
    <r>
      <rPr>
        <sz val="14"/>
        <color theme="1"/>
        <rFont val="Arial"/>
        <family val="2"/>
      </rPr>
      <t>If I choose to reduce my herd, what will be my future loss of income?</t>
    </r>
  </si>
  <si>
    <r>
      <rPr>
        <b/>
        <sz val="14"/>
        <color theme="1"/>
        <rFont val="Arial"/>
        <family val="2"/>
      </rPr>
      <t>A.</t>
    </r>
    <r>
      <rPr>
        <sz val="14"/>
        <color theme="1"/>
        <rFont val="Arial"/>
        <family val="2"/>
      </rPr>
      <t xml:space="preserve"> To determine the loss of future income from a herd reduction, take the amount of cows to be sold, multiply by your average survival rate on calves, and multiply by the average price per calf. See the table below:</t>
    </r>
  </si>
  <si>
    <t>Estimated revenue
 loss per year</t>
  </si>
  <si>
    <r>
      <t xml:space="preserve">Q. </t>
    </r>
    <r>
      <rPr>
        <sz val="14"/>
        <color theme="1"/>
        <rFont val="Arial"/>
        <family val="2"/>
      </rPr>
      <t>What is the minimum number of cows that I would have to sell in order to raise enough funds to purchase forage to see me through the feeding season?</t>
    </r>
  </si>
  <si>
    <r>
      <rPr>
        <b/>
        <sz val="14"/>
        <color theme="1"/>
        <rFont val="Arial"/>
        <family val="2"/>
      </rPr>
      <t xml:space="preserve">A. </t>
    </r>
    <r>
      <rPr>
        <sz val="14"/>
        <color theme="1"/>
        <rFont val="Arial"/>
        <family val="2"/>
      </rPr>
      <t>That is a complex question that depends on the selling price per cow and the cost of forage.</t>
    </r>
  </si>
  <si>
    <t>• Have you considered the full effects of a ration change? Significant changes to your ration may also require changes to the vitamins, minerals, salt and feeding equipment you use (eg. feeding barley and straw). Carefully consider the full costs associated with a ration change to determine if the change is economically viable.</t>
  </si>
  <si>
    <t>3. Identify your farm's forage surplus or shortfall</t>
  </si>
  <si>
    <r>
      <rPr>
        <b/>
        <sz val="14"/>
        <color theme="1"/>
        <rFont val="Arial"/>
        <family val="2"/>
      </rPr>
      <t xml:space="preserve">Note: </t>
    </r>
    <r>
      <rPr>
        <sz val="14"/>
        <color theme="1"/>
        <rFont val="Arial"/>
        <family val="2"/>
      </rPr>
      <t>This budget is only a guide and is not intended as an in depth study of the cost of production of this industry. Interpretation and use of this information is the responsibility of the user. If you need help with a budget, contact a Farm Management Specialist.</t>
    </r>
  </si>
  <si>
    <r>
      <rPr>
        <b/>
        <sz val="12"/>
        <color theme="1"/>
        <rFont val="Arial Narrow"/>
        <family val="2"/>
      </rPr>
      <t xml:space="preserve">Note: </t>
    </r>
    <r>
      <rPr>
        <sz val="12"/>
        <color theme="1"/>
        <rFont val="Arial Narrow"/>
        <family val="2"/>
      </rPr>
      <t>This budget is only a guide and is not intended as an in depth study of the cost of production of this industry. Interpretation and use of this information is the responsibility of the user. If you need help with a budget, contact a Farm Management Specialist.</t>
    </r>
  </si>
  <si>
    <t xml:space="preserve">Considering backgrounding? In times of tight forage supplies, one of the easier ways to extend forage inventory to the breeding herd is to forgo backgrounding. Critically assess the profitability of backgrounding in your livestock operation. Go to Manitoba Agriculture’s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</si>
</sst>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44" formatCode="_-&quot;$&quot;* #,##0.00_-;\-&quot;$&quot;* #,##0.00_-;_-&quot;$&quot;* &quot;-&quot;??_-;_-@_-"/>
    <numFmt numFmtId="164" formatCode="&quot;$&quot;#,##0.00"/>
    <numFmt numFmtId="165" formatCode="0.000"/>
    <numFmt numFmtId="166" formatCode="&quot;$&quot;#,##0"/>
    <numFmt numFmtId="167" formatCode="0.0"/>
    <numFmt numFmtId="168" formatCode="_-&quot;$&quot;* #,##0_-;\-&quot;$&quot;* #,##0_-;_-&quot;$&quot;* &quot;-&quot;??_-;_-@_-"/>
    <numFmt numFmtId="169" formatCode="#,##0_ ;\-#,##0\ "/>
    <numFmt numFmtId="170" formatCode="0.0%"/>
  </numFmts>
  <fonts count="38" x14ac:knownFonts="1">
    <font>
      <sz val="11"/>
      <color theme="1"/>
      <name val="Calibri"/>
      <family val="2"/>
      <scheme val="minor"/>
    </font>
    <font>
      <sz val="10"/>
      <name val="Arial"/>
      <family val="2"/>
    </font>
    <font>
      <b/>
      <sz val="10"/>
      <name val="Arial"/>
      <family val="2"/>
    </font>
    <font>
      <b/>
      <sz val="10"/>
      <color rgb="FF0000FF"/>
      <name val="Arial"/>
      <family val="2"/>
    </font>
    <font>
      <sz val="9"/>
      <color indexed="81"/>
      <name val="Tahoma"/>
      <family val="2"/>
    </font>
    <font>
      <sz val="11"/>
      <color theme="1"/>
      <name val="Calibri"/>
      <family val="2"/>
      <scheme val="minor"/>
    </font>
    <font>
      <b/>
      <sz val="11"/>
      <color theme="1"/>
      <name val="Calibri"/>
      <family val="2"/>
      <scheme val="minor"/>
    </font>
    <font>
      <sz val="12"/>
      <color theme="1"/>
      <name val="Arial Narrow"/>
      <family val="2"/>
    </font>
    <font>
      <b/>
      <sz val="12"/>
      <name val="Arial Narrow"/>
      <family val="2"/>
    </font>
    <font>
      <b/>
      <sz val="12"/>
      <color theme="1"/>
      <name val="Arial Narrow"/>
      <family val="2"/>
    </font>
    <font>
      <sz val="12"/>
      <name val="Arial Narrow"/>
      <family val="2"/>
    </font>
    <font>
      <b/>
      <sz val="12"/>
      <color rgb="FF0000FF"/>
      <name val="Arial Narrow"/>
      <family val="2"/>
    </font>
    <font>
      <sz val="11"/>
      <name val="Calibri"/>
      <family val="2"/>
      <scheme val="minor"/>
    </font>
    <font>
      <b/>
      <sz val="18"/>
      <name val="Arial Narrow"/>
      <family val="2"/>
    </font>
    <font>
      <b/>
      <sz val="18"/>
      <color theme="0"/>
      <name val="Arial Narrow"/>
      <family val="2"/>
    </font>
    <font>
      <b/>
      <sz val="14"/>
      <name val="Arial Narrow"/>
      <family val="2"/>
    </font>
    <font>
      <b/>
      <i/>
      <sz val="12"/>
      <color theme="1"/>
      <name val="Arial Narrow"/>
      <family val="2"/>
    </font>
    <font>
      <sz val="9.9"/>
      <color rgb="FF2C3135"/>
      <name val="Calibri"/>
      <family val="2"/>
      <scheme val="minor"/>
    </font>
    <font>
      <sz val="11"/>
      <color theme="1"/>
      <name val="Arial Narrow"/>
      <family val="2"/>
    </font>
    <font>
      <sz val="14"/>
      <color theme="1"/>
      <name val="Arial Narrow"/>
      <family val="2"/>
    </font>
    <font>
      <b/>
      <sz val="14"/>
      <color theme="1"/>
      <name val="Arial Narrow"/>
      <family val="2"/>
    </font>
    <font>
      <sz val="14"/>
      <color theme="1"/>
      <name val="Calibri"/>
      <family val="2"/>
      <scheme val="minor"/>
    </font>
    <font>
      <sz val="14"/>
      <name val="Arial Narrow"/>
      <family val="2"/>
    </font>
    <font>
      <b/>
      <sz val="12"/>
      <color rgb="FF0070C0"/>
      <name val="Arial Narrow"/>
      <family val="2"/>
    </font>
    <font>
      <b/>
      <sz val="10"/>
      <color theme="1"/>
      <name val="Arial"/>
      <family val="2"/>
    </font>
    <font>
      <sz val="10"/>
      <color theme="1"/>
      <name val="Arial"/>
      <family val="2"/>
    </font>
    <font>
      <sz val="14"/>
      <color theme="1"/>
      <name val="Arial"/>
      <family val="2"/>
    </font>
    <font>
      <b/>
      <i/>
      <sz val="14"/>
      <color theme="3"/>
      <name val="Arial Narrow"/>
      <family val="2"/>
    </font>
    <font>
      <b/>
      <sz val="14"/>
      <color rgb="FF0000FF"/>
      <name val="Arial Narrow"/>
      <family val="2"/>
    </font>
    <font>
      <b/>
      <sz val="14"/>
      <color theme="1"/>
      <name val="Arial"/>
      <family val="2"/>
    </font>
    <font>
      <i/>
      <u/>
      <sz val="14"/>
      <color theme="1"/>
      <name val="Arial"/>
      <family val="2"/>
    </font>
    <font>
      <b/>
      <sz val="18"/>
      <color theme="0"/>
      <name val="Arial"/>
      <family val="2"/>
    </font>
    <font>
      <sz val="14"/>
      <color rgb="FF000000"/>
      <name val="Arial"/>
      <family val="2"/>
    </font>
    <font>
      <b/>
      <i/>
      <sz val="14"/>
      <color theme="1"/>
      <name val="Arial Narrow"/>
      <family val="2"/>
    </font>
    <font>
      <i/>
      <sz val="14"/>
      <color theme="3"/>
      <name val="Arial Narrow"/>
      <family val="2"/>
    </font>
    <font>
      <sz val="12"/>
      <name val="Arial"/>
      <family val="2"/>
    </font>
    <font>
      <sz val="14"/>
      <name val="Arial"/>
      <family val="2"/>
    </font>
    <font>
      <sz val="11"/>
      <name val="Arial"/>
      <family val="2"/>
    </font>
  </fonts>
  <fills count="12">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42773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auto="1"/>
      </bottom>
      <diagonal/>
    </border>
    <border>
      <left/>
      <right/>
      <top/>
      <bottom style="thin">
        <color theme="4"/>
      </bottom>
      <diagonal/>
    </border>
    <border>
      <left/>
      <right/>
      <top style="thin">
        <color theme="4"/>
      </top>
      <bottom style="thin">
        <color theme="4"/>
      </bottom>
      <diagonal/>
    </border>
    <border>
      <left style="medium">
        <color indexed="64"/>
      </left>
      <right style="medium">
        <color indexed="64"/>
      </right>
      <top style="medium">
        <color indexed="64"/>
      </top>
      <bottom style="medium">
        <color indexed="64"/>
      </bottom>
      <diagonal/>
    </border>
    <border>
      <left/>
      <right/>
      <top style="thin">
        <color theme="4"/>
      </top>
      <bottom/>
      <diagonal/>
    </border>
    <border>
      <left/>
      <right/>
      <top style="medium">
        <color indexed="64"/>
      </top>
      <bottom/>
      <diagonal/>
    </border>
    <border>
      <left/>
      <right/>
      <top/>
      <bottom style="medium">
        <color indexed="64"/>
      </bottom>
      <diagonal/>
    </border>
    <border>
      <left style="medium">
        <color indexed="64"/>
      </left>
      <right/>
      <top/>
      <bottom style="thin">
        <color theme="4"/>
      </bottom>
      <diagonal/>
    </border>
    <border>
      <left/>
      <right style="medium">
        <color indexed="64"/>
      </right>
      <top/>
      <bottom style="thin">
        <color theme="4"/>
      </bottom>
      <diagonal/>
    </border>
  </borders>
  <cellStyleXfs count="5">
    <xf numFmtId="0" fontId="0" fillId="0" borderId="0"/>
    <xf numFmtId="0" fontId="1" fillId="0" borderId="0"/>
    <xf numFmtId="44" fontId="5" fillId="0" borderId="0" applyFont="0" applyFill="0" applyBorder="0" applyAlignment="0" applyProtection="0"/>
    <xf numFmtId="9" fontId="5" fillId="0" borderId="0" applyFont="0" applyFill="0" applyBorder="0" applyAlignment="0" applyProtection="0"/>
    <xf numFmtId="164" fontId="35" fillId="0" borderId="0">
      <alignment vertical="top"/>
    </xf>
  </cellStyleXfs>
  <cellXfs count="280">
    <xf numFmtId="0" fontId="0" fillId="0" borderId="0" xfId="0"/>
    <xf numFmtId="164" fontId="2" fillId="0" borderId="0" xfId="1" applyNumberFormat="1" applyFont="1"/>
    <xf numFmtId="0" fontId="0" fillId="0" borderId="0" xfId="0" applyAlignment="1">
      <alignment horizontal="center" wrapText="1"/>
    </xf>
    <xf numFmtId="2" fontId="0" fillId="0" borderId="0" xfId="0" applyNumberFormat="1"/>
    <xf numFmtId="44" fontId="0" fillId="0" borderId="0" xfId="2" applyFont="1"/>
    <xf numFmtId="168" fontId="0" fillId="0" borderId="0" xfId="0" applyNumberFormat="1" applyAlignment="1">
      <alignment horizontal="center" vertical="center"/>
    </xf>
    <xf numFmtId="168" fontId="0" fillId="0" borderId="0" xfId="2" applyNumberFormat="1" applyFont="1"/>
    <xf numFmtId="166" fontId="0" fillId="0" borderId="0" xfId="2" applyNumberFormat="1" applyFont="1"/>
    <xf numFmtId="166" fontId="0" fillId="0" borderId="0" xfId="0" applyNumberFormat="1"/>
    <xf numFmtId="0" fontId="7" fillId="0" borderId="0" xfId="0" applyFont="1"/>
    <xf numFmtId="0" fontId="9" fillId="0" borderId="0" xfId="0" applyFont="1"/>
    <xf numFmtId="0" fontId="7" fillId="0" borderId="0" xfId="0" applyFont="1" applyAlignment="1">
      <alignment horizontal="center" wrapText="1"/>
    </xf>
    <xf numFmtId="0" fontId="9" fillId="0" borderId="0" xfId="0" applyFont="1" applyAlignment="1">
      <alignment horizontal="center" vertical="center" wrapText="1"/>
    </xf>
    <xf numFmtId="9" fontId="7" fillId="0" borderId="0" xfId="3" applyFont="1" applyFill="1"/>
    <xf numFmtId="0" fontId="8" fillId="0" borderId="0" xfId="0" applyFont="1" applyAlignment="1">
      <alignment horizontal="center" vertical="center" wrapText="1"/>
    </xf>
    <xf numFmtId="168" fontId="9" fillId="0" borderId="0" xfId="0" applyNumberFormat="1" applyFont="1"/>
    <xf numFmtId="1" fontId="9" fillId="0" borderId="0" xfId="0" applyNumberFormat="1" applyFont="1" applyAlignment="1">
      <alignment horizontal="center" vertical="center"/>
    </xf>
    <xf numFmtId="0" fontId="7" fillId="3" borderId="0" xfId="0" applyFont="1" applyFill="1"/>
    <xf numFmtId="2" fontId="7" fillId="0" borderId="0" xfId="0" applyNumberFormat="1" applyFont="1"/>
    <xf numFmtId="0" fontId="9" fillId="0" borderId="0" xfId="0" applyFont="1" applyAlignment="1">
      <alignment horizontal="left" wrapText="1"/>
    </xf>
    <xf numFmtId="168" fontId="9" fillId="0" borderId="0" xfId="0" applyNumberFormat="1" applyFont="1" applyAlignment="1">
      <alignment horizontal="center" vertical="center" wrapText="1"/>
    </xf>
    <xf numFmtId="0" fontId="7" fillId="0" borderId="0" xfId="0" applyFont="1" applyAlignment="1">
      <alignment vertical="center" wrapText="1"/>
    </xf>
    <xf numFmtId="1" fontId="9" fillId="0" borderId="0" xfId="0" applyNumberFormat="1" applyFont="1" applyAlignment="1">
      <alignment vertical="center" wrapText="1"/>
    </xf>
    <xf numFmtId="0" fontId="12" fillId="0" borderId="0" xfId="0" applyFont="1"/>
    <xf numFmtId="0" fontId="7" fillId="0" borderId="0" xfId="0" applyFont="1" applyAlignment="1">
      <alignment vertical="top" wrapText="1"/>
    </xf>
    <xf numFmtId="0" fontId="13" fillId="0" borderId="0" xfId="0" applyFont="1" applyAlignment="1">
      <alignment vertical="center"/>
    </xf>
    <xf numFmtId="0" fontId="0" fillId="0" borderId="0" xfId="0" applyAlignment="1">
      <alignment horizontal="left" vertical="top" wrapText="1"/>
    </xf>
    <xf numFmtId="0" fontId="14" fillId="7" borderId="0" xfId="0" applyFont="1" applyFill="1" applyAlignment="1">
      <alignment vertical="center"/>
    </xf>
    <xf numFmtId="0" fontId="7" fillId="0" borderId="0" xfId="0" applyFont="1" applyAlignment="1">
      <alignment horizontal="center"/>
    </xf>
    <xf numFmtId="0" fontId="15" fillId="0" borderId="0" xfId="0" applyFont="1"/>
    <xf numFmtId="9" fontId="7" fillId="3" borderId="0" xfId="3" applyFont="1" applyFill="1"/>
    <xf numFmtId="1" fontId="9" fillId="3" borderId="0" xfId="0" applyNumberFormat="1" applyFont="1" applyFill="1" applyAlignment="1">
      <alignment horizontal="center" vertical="center" wrapText="1"/>
    </xf>
    <xf numFmtId="0" fontId="0" fillId="3" borderId="15" xfId="0" applyFill="1" applyBorder="1"/>
    <xf numFmtId="0" fontId="0" fillId="3" borderId="0" xfId="0" applyFill="1"/>
    <xf numFmtId="0" fontId="9" fillId="0" borderId="0" xfId="0" applyFont="1" applyAlignment="1">
      <alignment horizontal="center"/>
    </xf>
    <xf numFmtId="1" fontId="9" fillId="3" borderId="0" xfId="0" applyNumberFormat="1" applyFont="1" applyFill="1" applyAlignment="1">
      <alignment horizontal="center" vertical="center"/>
    </xf>
    <xf numFmtId="0" fontId="0" fillId="0" borderId="0" xfId="0" applyAlignment="1">
      <alignment vertical="top" wrapText="1"/>
    </xf>
    <xf numFmtId="44" fontId="7" fillId="0" borderId="0" xfId="0" applyNumberFormat="1" applyFont="1"/>
    <xf numFmtId="168" fontId="7" fillId="0" borderId="0" xfId="0" applyNumberFormat="1" applyFont="1" applyAlignment="1">
      <alignment horizontal="center" vertical="center"/>
    </xf>
    <xf numFmtId="0" fontId="16" fillId="4" borderId="0" xfId="0" applyFont="1" applyFill="1" applyAlignment="1">
      <alignment horizontal="center" vertical="top"/>
    </xf>
    <xf numFmtId="0" fontId="9" fillId="4" borderId="0" xfId="0" applyFont="1" applyFill="1" applyAlignment="1">
      <alignment horizontal="center" vertical="top"/>
    </xf>
    <xf numFmtId="1" fontId="7" fillId="0" borderId="0" xfId="0" applyNumberFormat="1" applyFont="1" applyAlignment="1">
      <alignment horizontal="center"/>
    </xf>
    <xf numFmtId="9" fontId="7" fillId="3" borderId="0" xfId="0" applyNumberFormat="1" applyFont="1" applyFill="1" applyAlignment="1">
      <alignment horizontal="center"/>
    </xf>
    <xf numFmtId="1" fontId="16" fillId="9" borderId="0" xfId="0" applyNumberFormat="1" applyFont="1" applyFill="1" applyAlignment="1">
      <alignment horizontal="center"/>
    </xf>
    <xf numFmtId="1" fontId="9" fillId="9" borderId="0" xfId="0" applyNumberFormat="1" applyFont="1" applyFill="1" applyAlignment="1">
      <alignment horizontal="center"/>
    </xf>
    <xf numFmtId="9" fontId="7" fillId="10" borderId="0" xfId="0" applyNumberFormat="1" applyFont="1" applyFill="1" applyAlignment="1">
      <alignment horizontal="center"/>
    </xf>
    <xf numFmtId="9" fontId="7" fillId="11" borderId="0" xfId="0" applyNumberFormat="1" applyFont="1" applyFill="1" applyAlignment="1">
      <alignment horizontal="center"/>
    </xf>
    <xf numFmtId="9" fontId="7" fillId="2" borderId="0" xfId="0" applyNumberFormat="1" applyFont="1" applyFill="1" applyAlignment="1">
      <alignment horizontal="center"/>
    </xf>
    <xf numFmtId="0" fontId="7" fillId="0" borderId="0" xfId="0" applyFont="1" applyAlignment="1">
      <alignment vertical="top"/>
    </xf>
    <xf numFmtId="0" fontId="9" fillId="5" borderId="14" xfId="0" applyFont="1" applyFill="1" applyBorder="1"/>
    <xf numFmtId="0" fontId="7" fillId="5" borderId="0" xfId="0" applyFont="1" applyFill="1"/>
    <xf numFmtId="0" fontId="8" fillId="5" borderId="14" xfId="0" applyFont="1" applyFill="1" applyBorder="1"/>
    <xf numFmtId="0" fontId="17" fillId="0" borderId="0" xfId="0" applyFont="1"/>
    <xf numFmtId="0" fontId="9" fillId="5" borderId="14" xfId="0" applyFont="1" applyFill="1" applyBorder="1" applyAlignment="1">
      <alignment wrapText="1"/>
    </xf>
    <xf numFmtId="0" fontId="9" fillId="4" borderId="0" xfId="0" applyFont="1" applyFill="1" applyAlignment="1">
      <alignment horizontal="center" vertical="center" wrapText="1"/>
    </xf>
    <xf numFmtId="0" fontId="7" fillId="0" borderId="0" xfId="0" applyFont="1" applyAlignment="1">
      <alignment horizontal="left" vertical="center" wrapText="1"/>
    </xf>
    <xf numFmtId="0" fontId="18" fillId="0" borderId="0" xfId="0" applyFont="1"/>
    <xf numFmtId="0" fontId="7" fillId="0" borderId="0" xfId="0" applyFont="1" applyAlignment="1">
      <alignment vertical="center"/>
    </xf>
    <xf numFmtId="0" fontId="19" fillId="0" borderId="0" xfId="0" applyFont="1"/>
    <xf numFmtId="0" fontId="19" fillId="0" borderId="0" xfId="0" applyFont="1" applyAlignment="1">
      <alignment vertical="center" wrapText="1"/>
    </xf>
    <xf numFmtId="0" fontId="19" fillId="0" borderId="0" xfId="0" applyFont="1" applyAlignment="1">
      <alignment vertical="top"/>
    </xf>
    <xf numFmtId="0" fontId="21" fillId="0" borderId="0" xfId="0" applyFont="1"/>
    <xf numFmtId="0" fontId="1" fillId="3" borderId="4" xfId="1" applyFill="1" applyBorder="1" applyAlignment="1">
      <alignment horizontal="left"/>
    </xf>
    <xf numFmtId="165" fontId="1" fillId="3" borderId="4" xfId="1" applyNumberFormat="1" applyFill="1" applyBorder="1" applyAlignment="1">
      <alignment horizontal="center"/>
    </xf>
    <xf numFmtId="0" fontId="1" fillId="3" borderId="4" xfId="1" applyFill="1" applyBorder="1" applyAlignment="1">
      <alignment horizontal="center"/>
    </xf>
    <xf numFmtId="0" fontId="25" fillId="0" borderId="0" xfId="0" applyFont="1"/>
    <xf numFmtId="0" fontId="2" fillId="0" borderId="0" xfId="1" applyFont="1" applyAlignment="1">
      <alignment horizontal="left" vertical="center"/>
    </xf>
    <xf numFmtId="0" fontId="11" fillId="6" borderId="13" xfId="0" applyFont="1" applyFill="1" applyBorder="1" applyProtection="1">
      <protection locked="0"/>
    </xf>
    <xf numFmtId="0" fontId="11" fillId="5" borderId="13" xfId="0" applyFont="1" applyFill="1" applyBorder="1" applyProtection="1">
      <protection locked="0"/>
    </xf>
    <xf numFmtId="0" fontId="11" fillId="6" borderId="14" xfId="0" applyFont="1" applyFill="1" applyBorder="1" applyProtection="1">
      <protection locked="0"/>
    </xf>
    <xf numFmtId="0" fontId="11" fillId="5" borderId="14" xfId="0" applyFont="1" applyFill="1" applyBorder="1" applyProtection="1">
      <protection locked="0"/>
    </xf>
    <xf numFmtId="0" fontId="1" fillId="3" borderId="5" xfId="1" applyFill="1" applyBorder="1" applyAlignment="1">
      <alignment horizontal="center"/>
    </xf>
    <xf numFmtId="0" fontId="2" fillId="0" borderId="0" xfId="1" applyFont="1" applyAlignment="1">
      <alignment horizontal="center" vertical="center"/>
    </xf>
    <xf numFmtId="0" fontId="2" fillId="0" borderId="0" xfId="1" applyFont="1"/>
    <xf numFmtId="0" fontId="3" fillId="0" borderId="0" xfId="1" applyFont="1" applyAlignment="1" applyProtection="1">
      <alignment horizontal="center"/>
      <protection locked="0"/>
    </xf>
    <xf numFmtId="0" fontId="2" fillId="4" borderId="1" xfId="1" applyFont="1" applyFill="1" applyBorder="1"/>
    <xf numFmtId="0" fontId="2" fillId="4" borderId="4" xfId="1" applyFont="1" applyFill="1" applyBorder="1" applyAlignment="1">
      <alignment horizontal="center" vertical="center"/>
    </xf>
    <xf numFmtId="0" fontId="2" fillId="4" borderId="4" xfId="1" applyFont="1" applyFill="1" applyBorder="1"/>
    <xf numFmtId="0" fontId="2" fillId="4" borderId="3" xfId="1" applyFont="1" applyFill="1" applyBorder="1"/>
    <xf numFmtId="0" fontId="2" fillId="4" borderId="2" xfId="1" applyFont="1" applyFill="1" applyBorder="1"/>
    <xf numFmtId="0" fontId="2" fillId="4" borderId="5" xfId="1" applyFont="1" applyFill="1" applyBorder="1" applyAlignment="1">
      <alignment horizontal="right"/>
    </xf>
    <xf numFmtId="0" fontId="2" fillId="4" borderId="2" xfId="1" applyFont="1" applyFill="1" applyBorder="1" applyAlignment="1">
      <alignment horizontal="center"/>
    </xf>
    <xf numFmtId="0" fontId="1" fillId="5" borderId="4" xfId="1" applyFill="1" applyBorder="1" applyAlignment="1">
      <alignment horizontal="left"/>
    </xf>
    <xf numFmtId="3" fontId="3" fillId="5" borderId="4" xfId="1" applyNumberFormat="1" applyFont="1" applyFill="1" applyBorder="1" applyAlignment="1" applyProtection="1">
      <alignment horizontal="center"/>
      <protection locked="0"/>
    </xf>
    <xf numFmtId="0" fontId="1" fillId="5" borderId="4" xfId="1" applyFill="1" applyBorder="1" applyAlignment="1">
      <alignment horizontal="center"/>
    </xf>
    <xf numFmtId="9" fontId="1" fillId="5" borderId="4" xfId="1" applyNumberFormat="1" applyFill="1" applyBorder="1" applyAlignment="1">
      <alignment horizontal="left"/>
    </xf>
    <xf numFmtId="0" fontId="1" fillId="5" borderId="0" xfId="1" applyFill="1"/>
    <xf numFmtId="164" fontId="2" fillId="5" borderId="0" xfId="1" applyNumberFormat="1" applyFont="1" applyFill="1"/>
    <xf numFmtId="165" fontId="1" fillId="6" borderId="4" xfId="1" applyNumberFormat="1" applyFill="1" applyBorder="1" applyAlignment="1">
      <alignment horizontal="center"/>
    </xf>
    <xf numFmtId="0" fontId="1" fillId="6" borderId="4" xfId="1" applyFill="1" applyBorder="1" applyAlignment="1">
      <alignment horizontal="center"/>
    </xf>
    <xf numFmtId="0" fontId="9" fillId="4" borderId="0" xfId="0" applyFont="1" applyFill="1" applyAlignment="1">
      <alignment horizontal="center" vertical="center"/>
    </xf>
    <xf numFmtId="0" fontId="11" fillId="6" borderId="13" xfId="0" applyFont="1" applyFill="1" applyBorder="1" applyAlignment="1" applyProtection="1">
      <alignment horizontal="center"/>
      <protection locked="0"/>
    </xf>
    <xf numFmtId="0" fontId="11" fillId="6" borderId="14" xfId="0" applyFont="1" applyFill="1" applyBorder="1" applyAlignment="1" applyProtection="1">
      <alignment horizontal="center"/>
      <protection locked="0"/>
    </xf>
    <xf numFmtId="0" fontId="8" fillId="4" borderId="0" xfId="0" applyFont="1" applyFill="1" applyAlignment="1">
      <alignment horizontal="center" vertical="center" wrapText="1"/>
    </xf>
    <xf numFmtId="0" fontId="8" fillId="4" borderId="0" xfId="0" applyFont="1" applyFill="1" applyAlignment="1">
      <alignment horizontal="center" wrapText="1"/>
    </xf>
    <xf numFmtId="0" fontId="9" fillId="5" borderId="13" xfId="0" applyFont="1" applyFill="1" applyBorder="1"/>
    <xf numFmtId="0" fontId="7" fillId="5" borderId="13" xfId="0" applyFont="1" applyFill="1" applyBorder="1"/>
    <xf numFmtId="0" fontId="9" fillId="5" borderId="0" xfId="0" applyFont="1" applyFill="1" applyAlignment="1">
      <alignment horizontal="right"/>
    </xf>
    <xf numFmtId="0" fontId="8" fillId="5" borderId="13" xfId="0" applyFont="1" applyFill="1" applyBorder="1"/>
    <xf numFmtId="0" fontId="10" fillId="5" borderId="0" xfId="0" applyFont="1" applyFill="1"/>
    <xf numFmtId="0" fontId="23" fillId="5" borderId="0" xfId="0" applyFont="1" applyFill="1"/>
    <xf numFmtId="167" fontId="0" fillId="0" borderId="0" xfId="0" applyNumberFormat="1"/>
    <xf numFmtId="1" fontId="0" fillId="0" borderId="0" xfId="0" applyNumberFormat="1"/>
    <xf numFmtId="0" fontId="1" fillId="4" borderId="0" xfId="1" applyFill="1"/>
    <xf numFmtId="164" fontId="3" fillId="3" borderId="4" xfId="1" applyNumberFormat="1" applyFont="1" applyFill="1" applyBorder="1" applyAlignment="1">
      <alignment horizontal="center"/>
    </xf>
    <xf numFmtId="3" fontId="3" fillId="3" borderId="4" xfId="1" applyNumberFormat="1" applyFont="1" applyFill="1" applyBorder="1" applyAlignment="1">
      <alignment horizontal="center"/>
    </xf>
    <xf numFmtId="0" fontId="2" fillId="4" borderId="6" xfId="0" applyFont="1" applyFill="1" applyBorder="1"/>
    <xf numFmtId="0" fontId="24" fillId="4" borderId="6" xfId="0" applyFont="1" applyFill="1" applyBorder="1"/>
    <xf numFmtId="0" fontId="24" fillId="4" borderId="17" xfId="0" applyFont="1" applyFill="1" applyBorder="1"/>
    <xf numFmtId="0" fontId="1" fillId="5" borderId="8" xfId="0" applyFont="1" applyFill="1" applyBorder="1"/>
    <xf numFmtId="9" fontId="25" fillId="5" borderId="8" xfId="0" applyNumberFormat="1" applyFont="1" applyFill="1" applyBorder="1"/>
    <xf numFmtId="0" fontId="25" fillId="5" borderId="0" xfId="0" applyFont="1" applyFill="1"/>
    <xf numFmtId="0" fontId="1" fillId="5" borderId="0" xfId="0" applyFont="1" applyFill="1"/>
    <xf numFmtId="0" fontId="25" fillId="5" borderId="9" xfId="0" applyFont="1" applyFill="1" applyBorder="1"/>
    <xf numFmtId="0" fontId="25" fillId="5" borderId="8" xfId="0" applyFont="1" applyFill="1" applyBorder="1"/>
    <xf numFmtId="0" fontId="25" fillId="5" borderId="19" xfId="0" applyFont="1" applyFill="1" applyBorder="1"/>
    <xf numFmtId="0" fontId="25" fillId="5" borderId="13" xfId="0" applyFont="1" applyFill="1" applyBorder="1"/>
    <xf numFmtId="0" fontId="25" fillId="5" borderId="20" xfId="0" applyFont="1" applyFill="1" applyBorder="1"/>
    <xf numFmtId="9" fontId="25" fillId="5" borderId="19" xfId="0" applyNumberFormat="1" applyFont="1" applyFill="1" applyBorder="1"/>
    <xf numFmtId="0" fontId="24" fillId="5" borderId="10" xfId="0" applyFont="1" applyFill="1" applyBorder="1"/>
    <xf numFmtId="0" fontId="25" fillId="5" borderId="18" xfId="0" applyFont="1" applyFill="1" applyBorder="1"/>
    <xf numFmtId="0" fontId="2" fillId="4" borderId="17" xfId="0" applyFont="1" applyFill="1" applyBorder="1"/>
    <xf numFmtId="9" fontId="1" fillId="5" borderId="8" xfId="0" applyNumberFormat="1" applyFont="1" applyFill="1" applyBorder="1"/>
    <xf numFmtId="0" fontId="1" fillId="0" borderId="0" xfId="0" applyFont="1"/>
    <xf numFmtId="167" fontId="25" fillId="0" borderId="0" xfId="0" applyNumberFormat="1" applyFont="1"/>
    <xf numFmtId="44" fontId="25" fillId="0" borderId="0" xfId="2" applyFont="1" applyFill="1" applyBorder="1" applyProtection="1"/>
    <xf numFmtId="0" fontId="0" fillId="0" borderId="0" xfId="0" applyAlignment="1">
      <alignment horizontal="left" vertical="center" wrapText="1"/>
    </xf>
    <xf numFmtId="0" fontId="26" fillId="0" borderId="0" xfId="0" applyFont="1" applyAlignment="1">
      <alignment horizontal="left" vertical="top" wrapText="1"/>
    </xf>
    <xf numFmtId="0" fontId="26" fillId="0" borderId="0" xfId="0" applyFont="1" applyAlignment="1">
      <alignment vertical="top" wrapText="1"/>
    </xf>
    <xf numFmtId="0" fontId="20" fillId="4" borderId="0" xfId="0" applyFont="1" applyFill="1" applyAlignment="1">
      <alignment horizontal="center" vertical="center"/>
    </xf>
    <xf numFmtId="0" fontId="20" fillId="4" borderId="0" xfId="0" applyFont="1" applyFill="1" applyAlignment="1">
      <alignment horizontal="center" vertical="center" wrapText="1"/>
    </xf>
    <xf numFmtId="0" fontId="20" fillId="5" borderId="14" xfId="0" applyFont="1" applyFill="1" applyBorder="1"/>
    <xf numFmtId="0" fontId="28" fillId="6" borderId="14" xfId="0" applyFont="1" applyFill="1" applyBorder="1" applyAlignment="1" applyProtection="1">
      <alignment horizontal="center"/>
      <protection locked="0"/>
    </xf>
    <xf numFmtId="0" fontId="28" fillId="5" borderId="14" xfId="0" applyFont="1" applyFill="1" applyBorder="1" applyAlignment="1" applyProtection="1">
      <alignment horizontal="center"/>
      <protection locked="0"/>
    </xf>
    <xf numFmtId="0" fontId="15" fillId="6" borderId="14" xfId="0" applyFont="1" applyFill="1" applyBorder="1" applyAlignment="1">
      <alignment horizontal="center"/>
    </xf>
    <xf numFmtId="0" fontId="20" fillId="5" borderId="14" xfId="0" applyFont="1" applyFill="1" applyBorder="1" applyAlignment="1">
      <alignment wrapText="1"/>
    </xf>
    <xf numFmtId="0" fontId="19" fillId="5" borderId="0" xfId="0" applyFont="1" applyFill="1"/>
    <xf numFmtId="0" fontId="20" fillId="5" borderId="0" xfId="0" applyFont="1" applyFill="1" applyAlignment="1">
      <alignment horizontal="right" vertical="center"/>
    </xf>
    <xf numFmtId="1" fontId="20" fillId="5" borderId="0" xfId="0" applyNumberFormat="1" applyFont="1" applyFill="1" applyAlignment="1">
      <alignment horizontal="center" vertical="center" wrapText="1"/>
    </xf>
    <xf numFmtId="0" fontId="29" fillId="0" borderId="0" xfId="0" applyFont="1"/>
    <xf numFmtId="0" fontId="28" fillId="6" borderId="14" xfId="0" applyFont="1" applyFill="1" applyBorder="1" applyAlignment="1" applyProtection="1">
      <alignment horizontal="center" vertical="center"/>
      <protection locked="0"/>
    </xf>
    <xf numFmtId="0" fontId="28" fillId="5" borderId="14" xfId="0" applyFont="1" applyFill="1" applyBorder="1" applyAlignment="1" applyProtection="1">
      <alignment horizontal="center" vertical="center"/>
      <protection locked="0"/>
    </xf>
    <xf numFmtId="0" fontId="15" fillId="6" borderId="14" xfId="0" applyFont="1" applyFill="1" applyBorder="1" applyAlignment="1">
      <alignment horizontal="center" vertical="center"/>
    </xf>
    <xf numFmtId="0" fontId="20" fillId="5" borderId="14" xfId="0" applyFont="1" applyFill="1" applyBorder="1" applyAlignment="1">
      <alignment horizontal="left" vertical="center" wrapText="1"/>
    </xf>
    <xf numFmtId="0" fontId="27" fillId="5" borderId="13" xfId="0" applyFont="1" applyFill="1" applyBorder="1" applyAlignment="1">
      <alignment vertical="center" wrapText="1"/>
    </xf>
    <xf numFmtId="0" fontId="27" fillId="6" borderId="13" xfId="0" applyFont="1" applyFill="1" applyBorder="1" applyAlignment="1">
      <alignment horizontal="center" vertical="center"/>
    </xf>
    <xf numFmtId="0" fontId="27" fillId="5" borderId="13" xfId="0" applyFont="1" applyFill="1" applyBorder="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center" vertical="center" wrapText="1"/>
    </xf>
    <xf numFmtId="0" fontId="15" fillId="5" borderId="14" xfId="0" applyFont="1" applyFill="1" applyBorder="1"/>
    <xf numFmtId="0" fontId="22" fillId="5" borderId="0" xfId="0" applyFont="1" applyFill="1" applyAlignment="1">
      <alignment wrapText="1"/>
    </xf>
    <xf numFmtId="0" fontId="20" fillId="5" borderId="0" xfId="0" applyFont="1" applyFill="1" applyAlignment="1">
      <alignment horizontal="center"/>
    </xf>
    <xf numFmtId="0" fontId="31" fillId="7" borderId="0" xfId="0" applyFont="1" applyFill="1" applyAlignment="1">
      <alignment vertical="center"/>
    </xf>
    <xf numFmtId="0" fontId="20" fillId="4" borderId="0" xfId="0" applyFont="1" applyFill="1" applyAlignment="1">
      <alignment horizontal="center"/>
    </xf>
    <xf numFmtId="0" fontId="15" fillId="4" borderId="0" xfId="0" applyFont="1" applyFill="1" applyAlignment="1">
      <alignment horizontal="center" wrapText="1"/>
    </xf>
    <xf numFmtId="0" fontId="15" fillId="4" borderId="0" xfId="0" applyFont="1" applyFill="1" applyAlignment="1">
      <alignment horizontal="center"/>
    </xf>
    <xf numFmtId="166" fontId="28" fillId="5" borderId="14" xfId="0" applyNumberFormat="1" applyFont="1" applyFill="1" applyBorder="1" applyAlignment="1" applyProtection="1">
      <alignment horizontal="center"/>
      <protection locked="0"/>
    </xf>
    <xf numFmtId="0" fontId="20" fillId="5" borderId="14" xfId="0" applyFont="1" applyFill="1" applyBorder="1" applyAlignment="1">
      <alignment horizontal="center"/>
    </xf>
    <xf numFmtId="5" fontId="20" fillId="6" borderId="14" xfId="2" applyNumberFormat="1" applyFont="1" applyFill="1" applyBorder="1" applyAlignment="1">
      <alignment horizontal="center"/>
    </xf>
    <xf numFmtId="0" fontId="20" fillId="5" borderId="0" xfId="0" applyFont="1" applyFill="1" applyAlignment="1">
      <alignment horizontal="right"/>
    </xf>
    <xf numFmtId="5" fontId="20" fillId="5" borderId="0" xfId="0" applyNumberFormat="1" applyFont="1" applyFill="1" applyAlignment="1">
      <alignment horizontal="center"/>
    </xf>
    <xf numFmtId="0" fontId="27" fillId="5" borderId="13" xfId="0" applyFont="1" applyFill="1" applyBorder="1" applyAlignment="1">
      <alignment horizontal="center" wrapText="1"/>
    </xf>
    <xf numFmtId="0" fontId="27" fillId="5" borderId="13" xfId="0" applyFont="1" applyFill="1" applyBorder="1" applyAlignment="1">
      <alignment horizontal="left" wrapText="1"/>
    </xf>
    <xf numFmtId="166" fontId="27" fillId="5" borderId="13" xfId="0" applyNumberFormat="1" applyFont="1" applyFill="1" applyBorder="1" applyAlignment="1">
      <alignment horizontal="center" vertical="center"/>
    </xf>
    <xf numFmtId="5" fontId="27" fillId="6" borderId="13" xfId="2" applyNumberFormat="1" applyFont="1" applyFill="1" applyBorder="1" applyAlignment="1">
      <alignment horizontal="center" vertical="center"/>
    </xf>
    <xf numFmtId="0" fontId="26" fillId="0" borderId="0" xfId="0" applyFont="1" applyAlignment="1">
      <alignment vertical="top"/>
    </xf>
    <xf numFmtId="0" fontId="26" fillId="0" borderId="0" xfId="0" applyFont="1"/>
    <xf numFmtId="0" fontId="20" fillId="4" borderId="0" xfId="0" applyFont="1" applyFill="1" applyAlignment="1">
      <alignment horizontal="center" wrapText="1"/>
    </xf>
    <xf numFmtId="0" fontId="20" fillId="5" borderId="14" xfId="0" applyFont="1" applyFill="1" applyBorder="1" applyAlignment="1">
      <alignment vertical="center"/>
    </xf>
    <xf numFmtId="0" fontId="15" fillId="8" borderId="14" xfId="0" applyFont="1" applyFill="1" applyBorder="1" applyAlignment="1">
      <alignment horizontal="center" vertical="center"/>
    </xf>
    <xf numFmtId="0" fontId="28" fillId="8" borderId="14" xfId="0" applyFont="1" applyFill="1" applyBorder="1" applyAlignment="1" applyProtection="1">
      <alignment horizontal="center" vertical="center"/>
      <protection locked="0"/>
    </xf>
    <xf numFmtId="0" fontId="15" fillId="5" borderId="14" xfId="0" applyFont="1" applyFill="1" applyBorder="1" applyAlignment="1">
      <alignment horizontal="center" vertical="center"/>
    </xf>
    <xf numFmtId="5" fontId="28" fillId="8" borderId="14" xfId="2" applyNumberFormat="1" applyFont="1" applyFill="1" applyBorder="1" applyAlignment="1" applyProtection="1">
      <alignment horizontal="center" vertical="center"/>
      <protection locked="0"/>
    </xf>
    <xf numFmtId="5" fontId="15" fillId="5" borderId="14" xfId="2" applyNumberFormat="1" applyFont="1" applyFill="1" applyBorder="1" applyAlignment="1">
      <alignment horizontal="center" vertical="center"/>
    </xf>
    <xf numFmtId="0" fontId="19" fillId="8" borderId="13" xfId="0" applyFont="1" applyFill="1" applyBorder="1" applyAlignment="1">
      <alignment horizontal="center" vertical="center"/>
    </xf>
    <xf numFmtId="0" fontId="20" fillId="5" borderId="14" xfId="0" applyFont="1" applyFill="1" applyBorder="1" applyAlignment="1">
      <alignment vertical="center" wrapText="1"/>
    </xf>
    <xf numFmtId="0" fontId="27" fillId="8" borderId="13" xfId="0" applyFont="1" applyFill="1" applyBorder="1" applyAlignment="1">
      <alignment horizontal="center" vertical="center"/>
    </xf>
    <xf numFmtId="5" fontId="27" fillId="8" borderId="13" xfId="2" applyNumberFormat="1" applyFont="1" applyFill="1" applyBorder="1" applyAlignment="1">
      <alignment horizontal="center" vertical="center"/>
    </xf>
    <xf numFmtId="5" fontId="27" fillId="5" borderId="13" xfId="2" applyNumberFormat="1" applyFont="1" applyFill="1" applyBorder="1" applyAlignment="1">
      <alignment horizontal="center" vertical="center"/>
    </xf>
    <xf numFmtId="0" fontId="26" fillId="0" borderId="0" xfId="0" applyFont="1" applyAlignment="1">
      <alignment horizontal="left" wrapText="1"/>
    </xf>
    <xf numFmtId="0" fontId="20" fillId="4" borderId="0" xfId="0" applyFont="1" applyFill="1" applyAlignment="1">
      <alignment wrapText="1"/>
    </xf>
    <xf numFmtId="0" fontId="33" fillId="4" borderId="0" xfId="0" applyFont="1" applyFill="1" applyAlignment="1">
      <alignment horizontal="center" vertical="center"/>
    </xf>
    <xf numFmtId="0" fontId="20" fillId="5" borderId="13" xfId="0" applyFont="1" applyFill="1" applyBorder="1" applyAlignment="1">
      <alignment vertical="center" wrapText="1"/>
    </xf>
    <xf numFmtId="1" fontId="27" fillId="6" borderId="13" xfId="0" applyNumberFormat="1" applyFont="1" applyFill="1" applyBorder="1" applyAlignment="1">
      <alignment horizontal="center" vertical="center"/>
    </xf>
    <xf numFmtId="1" fontId="20" fillId="5" borderId="13" xfId="0" applyNumberFormat="1" applyFont="1" applyFill="1" applyBorder="1" applyAlignment="1">
      <alignment horizontal="center" vertical="center" wrapText="1"/>
    </xf>
    <xf numFmtId="0" fontId="20" fillId="5" borderId="0" xfId="0" applyFont="1" applyFill="1" applyAlignment="1">
      <alignment vertical="center" wrapText="1"/>
    </xf>
    <xf numFmtId="1" fontId="27" fillId="6" borderId="0" xfId="0" applyNumberFormat="1" applyFont="1" applyFill="1" applyAlignment="1">
      <alignment horizontal="center" vertical="center"/>
    </xf>
    <xf numFmtId="0" fontId="33" fillId="4" borderId="0" xfId="0" applyFont="1" applyFill="1" applyAlignment="1">
      <alignment horizontal="center" vertical="top"/>
    </xf>
    <xf numFmtId="0" fontId="20" fillId="4" borderId="0" xfId="0" applyFont="1" applyFill="1" applyAlignment="1">
      <alignment horizontal="center" vertical="top"/>
    </xf>
    <xf numFmtId="1" fontId="27" fillId="6" borderId="14" xfId="0" applyNumberFormat="1" applyFont="1" applyFill="1" applyBorder="1" applyAlignment="1">
      <alignment horizontal="center" vertical="center"/>
    </xf>
    <xf numFmtId="1" fontId="20" fillId="5" borderId="14" xfId="0" applyNumberFormat="1" applyFont="1" applyFill="1" applyBorder="1" applyAlignment="1">
      <alignment horizontal="center" vertical="center" wrapText="1"/>
    </xf>
    <xf numFmtId="0" fontId="20" fillId="4" borderId="0" xfId="0" applyFont="1" applyFill="1"/>
    <xf numFmtId="0" fontId="33" fillId="4" borderId="0" xfId="0" applyFont="1" applyFill="1" applyAlignment="1">
      <alignment horizontal="center"/>
    </xf>
    <xf numFmtId="166" fontId="34" fillId="6" borderId="0" xfId="0" applyNumberFormat="1" applyFont="1" applyFill="1"/>
    <xf numFmtId="166" fontId="19" fillId="5" borderId="0" xfId="0" applyNumberFormat="1" applyFont="1" applyFill="1"/>
    <xf numFmtId="0" fontId="19" fillId="5" borderId="13" xfId="0" applyFont="1" applyFill="1" applyBorder="1"/>
    <xf numFmtId="166" fontId="34" fillId="6" borderId="13" xfId="0" applyNumberFormat="1" applyFont="1" applyFill="1" applyBorder="1"/>
    <xf numFmtId="166" fontId="19" fillId="5" borderId="13" xfId="0" applyNumberFormat="1" applyFont="1" applyFill="1" applyBorder="1"/>
    <xf numFmtId="0" fontId="19" fillId="5" borderId="14" xfId="0" applyFont="1" applyFill="1" applyBorder="1" applyAlignment="1">
      <alignment vertical="center" wrapText="1"/>
    </xf>
    <xf numFmtId="5" fontId="34" fillId="6" borderId="14" xfId="0" applyNumberFormat="1" applyFont="1" applyFill="1" applyBorder="1" applyAlignment="1">
      <alignment vertical="center"/>
    </xf>
    <xf numFmtId="5" fontId="19" fillId="5" borderId="14" xfId="0" applyNumberFormat="1" applyFont="1" applyFill="1" applyBorder="1" applyAlignment="1">
      <alignment vertical="center"/>
    </xf>
    <xf numFmtId="0" fontId="20" fillId="5" borderId="0" xfId="0" applyFont="1" applyFill="1"/>
    <xf numFmtId="5" fontId="27" fillId="6" borderId="0" xfId="0" applyNumberFormat="1" applyFont="1" applyFill="1"/>
    <xf numFmtId="5" fontId="20" fillId="5" borderId="0" xfId="0" applyNumberFormat="1" applyFont="1" applyFill="1"/>
    <xf numFmtId="0" fontId="19" fillId="5" borderId="13" xfId="0" applyFont="1" applyFill="1" applyBorder="1" applyAlignment="1">
      <alignment vertical="center" wrapText="1"/>
    </xf>
    <xf numFmtId="170" fontId="34" fillId="6" borderId="13" xfId="3" applyNumberFormat="1" applyFont="1" applyFill="1" applyBorder="1" applyAlignment="1">
      <alignment vertical="center"/>
    </xf>
    <xf numFmtId="170" fontId="28" fillId="5" borderId="13" xfId="3" applyNumberFormat="1" applyFont="1" applyFill="1" applyBorder="1" applyAlignment="1" applyProtection="1">
      <alignment vertical="center"/>
      <protection locked="0"/>
    </xf>
    <xf numFmtId="5" fontId="27" fillId="6" borderId="0" xfId="2" applyNumberFormat="1" applyFont="1" applyFill="1"/>
    <xf numFmtId="5" fontId="28" fillId="5" borderId="0" xfId="2" applyNumberFormat="1" applyFont="1" applyFill="1" applyProtection="1">
      <protection locked="0"/>
    </xf>
    <xf numFmtId="9" fontId="27" fillId="6" borderId="13" xfId="3" applyFont="1" applyFill="1" applyBorder="1"/>
    <xf numFmtId="9" fontId="28" fillId="5" borderId="13" xfId="3" applyFont="1" applyFill="1" applyBorder="1" applyProtection="1">
      <protection locked="0"/>
    </xf>
    <xf numFmtId="5" fontId="27" fillId="6" borderId="0" xfId="0" applyNumberFormat="1" applyFont="1" applyFill="1" applyAlignment="1">
      <alignment horizontal="right" vertical="center"/>
    </xf>
    <xf numFmtId="5" fontId="20" fillId="5" borderId="0" xfId="0" applyNumberFormat="1" applyFont="1" applyFill="1" applyAlignment="1">
      <alignment horizontal="right" vertical="center"/>
    </xf>
    <xf numFmtId="0" fontId="26" fillId="0" borderId="0" xfId="0" applyFont="1" applyAlignment="1">
      <alignment vertical="center"/>
    </xf>
    <xf numFmtId="0" fontId="20" fillId="4" borderId="0" xfId="0" applyFont="1" applyFill="1" applyAlignment="1">
      <alignment horizontal="left" vertical="top"/>
    </xf>
    <xf numFmtId="5" fontId="28" fillId="6" borderId="13" xfId="2" applyNumberFormat="1" applyFont="1" applyFill="1" applyBorder="1" applyAlignment="1" applyProtection="1">
      <alignment horizontal="center" vertical="center"/>
      <protection locked="0"/>
    </xf>
    <xf numFmtId="0" fontId="20" fillId="5" borderId="0" xfId="0" applyFont="1" applyFill="1" applyAlignment="1">
      <alignment horizontal="left" wrapText="1"/>
    </xf>
    <xf numFmtId="169" fontId="20" fillId="6" borderId="0" xfId="0" applyNumberFormat="1" applyFont="1" applyFill="1" applyAlignment="1">
      <alignment horizontal="center" wrapText="1"/>
    </xf>
    <xf numFmtId="0" fontId="26" fillId="0" borderId="0" xfId="0" applyFont="1" applyAlignment="1">
      <alignment horizontal="left" vertical="center" wrapText="1"/>
    </xf>
    <xf numFmtId="0" fontId="35" fillId="0" borderId="0" xfId="0" applyFont="1"/>
    <xf numFmtId="0" fontId="36" fillId="0" borderId="0" xfId="0" applyFont="1"/>
    <xf numFmtId="164" fontId="0" fillId="0" borderId="0" xfId="0" applyNumberFormat="1"/>
    <xf numFmtId="164" fontId="37" fillId="0" borderId="0" xfId="4" applyFont="1">
      <alignment vertical="top"/>
    </xf>
    <xf numFmtId="164" fontId="3" fillId="6" borderId="4" xfId="1" applyNumberFormat="1" applyFont="1" applyFill="1" applyBorder="1" applyAlignment="1" applyProtection="1">
      <alignment horizontal="center"/>
      <protection locked="0"/>
    </xf>
    <xf numFmtId="166" fontId="3" fillId="6" borderId="4" xfId="1" applyNumberFormat="1" applyFont="1" applyFill="1" applyBorder="1" applyAlignment="1" applyProtection="1">
      <alignment horizontal="center"/>
      <protection locked="0"/>
    </xf>
    <xf numFmtId="0" fontId="26" fillId="0" borderId="0" xfId="0" applyFont="1" applyAlignment="1">
      <alignment horizontal="left" vertical="top" wrapText="1"/>
    </xf>
    <xf numFmtId="0" fontId="15" fillId="4" borderId="0" xfId="0" applyFont="1" applyFill="1" applyAlignment="1">
      <alignment horizontal="center" vertical="center"/>
    </xf>
    <xf numFmtId="0" fontId="20" fillId="4" borderId="0" xfId="0" applyFont="1" applyFill="1" applyAlignment="1">
      <alignment horizontal="center" vertical="center" wrapText="1"/>
    </xf>
    <xf numFmtId="0" fontId="26" fillId="0" borderId="0" xfId="0" applyFont="1" applyAlignment="1">
      <alignment horizontal="left" vertical="center" wrapText="1"/>
    </xf>
    <xf numFmtId="0" fontId="20" fillId="5" borderId="13" xfId="0" applyFont="1" applyFill="1" applyBorder="1" applyAlignment="1">
      <alignment horizontal="left" vertical="center" wrapText="1"/>
    </xf>
    <xf numFmtId="0" fontId="20" fillId="5" borderId="14" xfId="0" applyFont="1" applyFill="1" applyBorder="1" applyAlignment="1">
      <alignment horizontal="left" vertical="center" wrapText="1"/>
    </xf>
    <xf numFmtId="0" fontId="20" fillId="4" borderId="0" xfId="0" applyFont="1" applyFill="1" applyAlignment="1">
      <alignment horizontal="left" wrapText="1"/>
    </xf>
    <xf numFmtId="0" fontId="20" fillId="5" borderId="16" xfId="0" applyFont="1" applyFill="1" applyBorder="1" applyAlignment="1">
      <alignment horizontal="left" vertical="center" wrapText="1"/>
    </xf>
    <xf numFmtId="0" fontId="33" fillId="3" borderId="0" xfId="0" applyFont="1" applyFill="1" applyAlignment="1">
      <alignment horizontal="center" vertical="center" wrapText="1"/>
    </xf>
    <xf numFmtId="0" fontId="26" fillId="0" borderId="0" xfId="0" applyFont="1" applyAlignment="1">
      <alignment horizontal="left" wrapText="1"/>
    </xf>
    <xf numFmtId="0" fontId="9" fillId="0" borderId="0" xfId="0" applyFont="1" applyAlignment="1">
      <alignment horizontal="center" vertical="center" wrapText="1"/>
    </xf>
    <xf numFmtId="0" fontId="0" fillId="0" borderId="0" xfId="0" applyAlignment="1">
      <alignment horizontal="left" vertical="center" wrapText="1"/>
    </xf>
    <xf numFmtId="0" fontId="7" fillId="0" borderId="0" xfId="0" applyFont="1" applyAlignment="1">
      <alignment horizontal="left" wrapText="1"/>
    </xf>
    <xf numFmtId="0" fontId="7" fillId="3" borderId="0" xfId="0" applyFont="1" applyFill="1" applyAlignment="1">
      <alignment horizontal="left" wrapText="1"/>
    </xf>
    <xf numFmtId="0" fontId="19" fillId="5" borderId="13" xfId="0" applyFont="1" applyFill="1" applyBorder="1" applyAlignment="1">
      <alignment horizontal="left"/>
    </xf>
    <xf numFmtId="0" fontId="29" fillId="0" borderId="0" xfId="0" applyFont="1" applyAlignment="1">
      <alignment horizontal="left" wrapText="1"/>
    </xf>
    <xf numFmtId="0" fontId="20" fillId="4" borderId="0" xfId="0" applyFont="1" applyFill="1" applyAlignment="1">
      <alignment horizontal="left" vertical="center" wrapText="1"/>
    </xf>
    <xf numFmtId="0" fontId="19" fillId="5" borderId="0" xfId="0" applyFont="1" applyFill="1" applyAlignment="1">
      <alignment horizontal="left"/>
    </xf>
    <xf numFmtId="0" fontId="20" fillId="5" borderId="0" xfId="0" applyFont="1" applyFill="1" applyAlignment="1">
      <alignment horizontal="left"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2" fontId="2" fillId="5" borderId="0" xfId="1" applyNumberFormat="1" applyFont="1" applyFill="1" applyAlignment="1">
      <alignment horizontal="right"/>
    </xf>
    <xf numFmtId="0" fontId="2" fillId="4" borderId="2" xfId="1" applyFont="1" applyFill="1" applyBorder="1" applyAlignment="1">
      <alignment horizontal="center" vertical="center"/>
    </xf>
    <xf numFmtId="0" fontId="2" fillId="4" borderId="3" xfId="1" applyFont="1" applyFill="1" applyBorder="1" applyAlignment="1">
      <alignment horizontal="center" vertical="center"/>
    </xf>
    <xf numFmtId="0" fontId="24" fillId="4" borderId="17" xfId="0" applyFont="1" applyFill="1" applyBorder="1" applyAlignment="1">
      <alignment horizontal="center"/>
    </xf>
    <xf numFmtId="0" fontId="24" fillId="4" borderId="7" xfId="0" applyFont="1" applyFill="1" applyBorder="1" applyAlignment="1">
      <alignment horizontal="center"/>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11" fillId="6" borderId="13" xfId="0" applyFont="1" applyFill="1" applyBorder="1" applyAlignment="1" applyProtection="1">
      <alignment horizontal="center"/>
      <protection locked="0"/>
    </xf>
    <xf numFmtId="0" fontId="11" fillId="6" borderId="14" xfId="0" applyFont="1" applyFill="1" applyBorder="1" applyAlignment="1" applyProtection="1">
      <alignment horizontal="center"/>
      <protection locked="0"/>
    </xf>
    <xf numFmtId="0" fontId="11" fillId="5" borderId="13" xfId="0" applyFont="1" applyFill="1" applyBorder="1" applyAlignment="1" applyProtection="1">
      <alignment horizontal="center"/>
      <protection locked="0"/>
    </xf>
    <xf numFmtId="0" fontId="11" fillId="5" borderId="14" xfId="0" applyFont="1" applyFill="1" applyBorder="1" applyAlignment="1" applyProtection="1">
      <alignment horizontal="center"/>
      <protection locked="0"/>
    </xf>
    <xf numFmtId="0" fontId="8" fillId="4" borderId="0" xfId="0" applyFont="1" applyFill="1" applyAlignment="1">
      <alignment horizontal="center" vertical="center"/>
    </xf>
    <xf numFmtId="0" fontId="8" fillId="4" borderId="0" xfId="0" applyFont="1" applyFill="1" applyAlignment="1">
      <alignment horizontal="center" vertical="center" wrapText="1"/>
    </xf>
    <xf numFmtId="3" fontId="25" fillId="5" borderId="0" xfId="0" applyNumberFormat="1" applyFont="1" applyFill="1" applyAlignment="1">
      <alignment horizontal="center"/>
    </xf>
    <xf numFmtId="3" fontId="25" fillId="5" borderId="9" xfId="0" applyNumberFormat="1" applyFont="1" applyFill="1" applyBorder="1" applyAlignment="1">
      <alignment horizontal="center"/>
    </xf>
    <xf numFmtId="166" fontId="24" fillId="5" borderId="18" xfId="2" applyNumberFormat="1" applyFont="1" applyFill="1" applyBorder="1" applyAlignment="1" applyProtection="1">
      <alignment horizontal="center"/>
    </xf>
    <xf numFmtId="166" fontId="24" fillId="5" borderId="11" xfId="2" applyNumberFormat="1" applyFont="1" applyFill="1" applyBorder="1" applyAlignment="1" applyProtection="1">
      <alignment horizontal="center"/>
    </xf>
    <xf numFmtId="3" fontId="25" fillId="5" borderId="13" xfId="0" applyNumberFormat="1" applyFont="1" applyFill="1" applyBorder="1" applyAlignment="1">
      <alignment horizontal="center"/>
    </xf>
    <xf numFmtId="3" fontId="25" fillId="5" borderId="20" xfId="0" applyNumberFormat="1" applyFont="1" applyFill="1" applyBorder="1" applyAlignment="1">
      <alignment horizontal="center"/>
    </xf>
    <xf numFmtId="0" fontId="25" fillId="5" borderId="13" xfId="0" applyFont="1" applyFill="1" applyBorder="1" applyAlignment="1">
      <alignment horizontal="center"/>
    </xf>
    <xf numFmtId="0" fontId="25" fillId="5" borderId="20" xfId="0" applyFont="1" applyFill="1" applyBorder="1" applyAlignment="1">
      <alignment horizontal="center"/>
    </xf>
    <xf numFmtId="1" fontId="25" fillId="5" borderId="0" xfId="0" applyNumberFormat="1" applyFont="1" applyFill="1" applyAlignment="1">
      <alignment horizontal="center"/>
    </xf>
    <xf numFmtId="1" fontId="25" fillId="5" borderId="9" xfId="0" applyNumberFormat="1" applyFont="1" applyFill="1" applyBorder="1" applyAlignment="1">
      <alignment horizontal="center"/>
    </xf>
    <xf numFmtId="1" fontId="25" fillId="5" borderId="13" xfId="0" applyNumberFormat="1" applyFont="1" applyFill="1" applyBorder="1" applyAlignment="1">
      <alignment horizontal="center"/>
    </xf>
    <xf numFmtId="1" fontId="25" fillId="5" borderId="20" xfId="0" applyNumberFormat="1" applyFont="1" applyFill="1" applyBorder="1" applyAlignment="1">
      <alignment horizontal="center"/>
    </xf>
    <xf numFmtId="0" fontId="7" fillId="6" borderId="13" xfId="0" applyFont="1" applyFill="1" applyBorder="1" applyAlignment="1">
      <alignment horizontal="center"/>
    </xf>
    <xf numFmtId="0" fontId="7" fillId="6" borderId="14" xfId="0" applyFont="1" applyFill="1" applyBorder="1" applyAlignment="1">
      <alignment horizontal="center"/>
    </xf>
    <xf numFmtId="0" fontId="10" fillId="6" borderId="14" xfId="0" applyFont="1" applyFill="1" applyBorder="1" applyAlignment="1">
      <alignment horizontal="center"/>
    </xf>
    <xf numFmtId="0" fontId="8" fillId="5" borderId="0" xfId="0" applyFont="1" applyFill="1" applyAlignment="1">
      <alignment horizontal="center"/>
    </xf>
    <xf numFmtId="0" fontId="9" fillId="5" borderId="0" xfId="0" applyFont="1" applyFill="1" applyAlignment="1">
      <alignment horizontal="center"/>
    </xf>
    <xf numFmtId="0" fontId="10" fillId="6" borderId="13" xfId="0" applyFont="1" applyFill="1" applyBorder="1" applyAlignment="1">
      <alignment horizontal="center"/>
    </xf>
    <xf numFmtId="1" fontId="9" fillId="5" borderId="0" xfId="0" applyNumberFormat="1" applyFont="1" applyFill="1" applyAlignment="1">
      <alignment horizontal="center"/>
    </xf>
    <xf numFmtId="0" fontId="7" fillId="0" borderId="0" xfId="0" applyFont="1" applyAlignment="1">
      <alignment horizontal="left" vertical="center" wrapText="1"/>
    </xf>
    <xf numFmtId="0" fontId="8" fillId="5" borderId="0" xfId="0" applyFont="1" applyFill="1" applyAlignment="1">
      <alignment horizontal="right"/>
    </xf>
  </cellXfs>
  <cellStyles count="5">
    <cellStyle name="Currency" xfId="2" builtinId="4"/>
    <cellStyle name="Normal" xfId="0" builtinId="0"/>
    <cellStyle name="Normal 2" xfId="1" xr:uid="{00000000-0005-0000-0000-000002000000}"/>
    <cellStyle name="Normal_Farrow-Wean 500" xfId="4" xr:uid="{00000000-0005-0000-0000-000003000000}"/>
    <cellStyle name="Percent" xfId="3" builtinId="5"/>
  </cellStyles>
  <dxfs count="4">
    <dxf>
      <fill>
        <patternFill>
          <bgColor rgb="FFFF0000"/>
        </patternFill>
      </fill>
    </dxf>
    <dxf>
      <fill>
        <patternFill>
          <bgColor rgb="FFFF0000"/>
        </patternFill>
      </fill>
    </dxf>
    <dxf>
      <fill>
        <patternFill>
          <bgColor rgb="FFFF0000"/>
        </patternFill>
      </fill>
    </dxf>
    <dxf>
      <fill>
        <patternFill>
          <bgColor rgb="FFFFC7CE"/>
        </patternFill>
      </fill>
    </dxf>
  </dxfs>
  <tableStyles count="0" defaultTableStyle="TableStyleMedium2" defaultPivotStyle="PivotStyleLight16"/>
  <colors>
    <mruColors>
      <color rgb="FF0000FF"/>
      <color rgb="FF427730"/>
      <color rgb="FF0083BE"/>
      <color rgb="FF3366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hyperlink" Target="https://www.gov.mb.ca/agriculture/farm-management/farm-business-management-contacts.html" TargetMode="External"/><Relationship Id="rId3" Type="http://schemas.openxmlformats.org/officeDocument/2006/relationships/image" Target="../media/image3.emf"/><Relationship Id="rId7" Type="http://schemas.openxmlformats.org/officeDocument/2006/relationships/hyperlink" Target="http://www.gov.mb.ca/agriculture/livestock/beef/whats-in-that-feed-pile-why-test-feed-and-balance-rations.html" TargetMode="External"/><Relationship Id="rId12" Type="http://schemas.openxmlformats.org/officeDocument/2006/relationships/hyperlink" Target="https://www.gov.mb.ca/agriculture/crops/moisture-drought.html" TargetMode="External"/><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hyperlink" Target="http://www.gov.mb.ca/agriculture/livestock/beef/stretching-feed-supplies-to-make-it-to-grass-season.html" TargetMode="External"/><Relationship Id="rId11" Type="http://schemas.openxmlformats.org/officeDocument/2006/relationships/hyperlink" Target="https://www.gov.mb.ca/agriculture/farm-management/cost-production/index.html#Forages" TargetMode="External"/><Relationship Id="rId5" Type="http://schemas.openxmlformats.org/officeDocument/2006/relationships/hyperlink" Target="http://www.gov.mb.ca/agriculture/livestock/beef/alternative-feeds-for-beef-cattle.html" TargetMode="External"/><Relationship Id="rId10" Type="http://schemas.openxmlformats.org/officeDocument/2006/relationships/hyperlink" Target="https://web31.gov.mb.ca/HayListClntExtrnl/" TargetMode="External"/><Relationship Id="rId4" Type="http://schemas.openxmlformats.org/officeDocument/2006/relationships/hyperlink" Target="https://www.gov.mb.ca/agriculture/farm-management/cost-production/index.html#Livestock" TargetMode="External"/><Relationship Id="rId9" Type="http://schemas.openxmlformats.org/officeDocument/2006/relationships/image" Target="../media/image5.png"/><Relationship Id="rId14"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www.gov.mb.ca/agriculture/farm-management/farm-business-management-contacts.html"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95248</xdr:colOff>
      <xdr:row>99</xdr:row>
      <xdr:rowOff>57149</xdr:rowOff>
    </xdr:from>
    <xdr:to>
      <xdr:col>6</xdr:col>
      <xdr:colOff>133349</xdr:colOff>
      <xdr:row>115</xdr:row>
      <xdr:rowOff>57149</xdr:rowOff>
    </xdr:to>
    <xdr:sp macro="" textlink="">
      <xdr:nvSpPr>
        <xdr:cNvPr id="29" name="Right Arrow 28" descr="surplus or shortfall calcular ">
          <a:extLst>
            <a:ext uri="{FF2B5EF4-FFF2-40B4-BE49-F238E27FC236}">
              <a16:creationId xmlns:a16="http://schemas.microsoft.com/office/drawing/2014/main" id="{00000000-0008-0000-0000-00001D000000}"/>
            </a:ext>
          </a:extLst>
        </xdr:cNvPr>
        <xdr:cNvSpPr/>
      </xdr:nvSpPr>
      <xdr:spPr>
        <a:xfrm>
          <a:off x="95248" y="17640299"/>
          <a:ext cx="6324601" cy="3228975"/>
        </a:xfrm>
        <a:prstGeom prst="rightArrow">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190500</xdr:colOff>
      <xdr:row>3</xdr:row>
      <xdr:rowOff>19050</xdr:rowOff>
    </xdr:from>
    <xdr:to>
      <xdr:col>8</xdr:col>
      <xdr:colOff>635</xdr:colOff>
      <xdr:row>9</xdr:row>
      <xdr:rowOff>171450</xdr:rowOff>
    </xdr:to>
    <xdr:pic>
      <xdr:nvPicPr>
        <xdr:cNvPr id="9" name="Picture 8" descr="picture of cows feeding ">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77000" y="619125"/>
          <a:ext cx="1905635" cy="1352550"/>
        </a:xfrm>
        <a:prstGeom prst="rect">
          <a:avLst/>
        </a:prstGeom>
        <a:noFill/>
        <a:ln w="9525">
          <a:noFill/>
          <a:miter lim="800000"/>
          <a:headEnd/>
          <a:tailEnd/>
        </a:ln>
      </xdr:spPr>
    </xdr:pic>
    <xdr:clientData/>
  </xdr:twoCellAnchor>
  <xdr:twoCellAnchor>
    <xdr:from>
      <xdr:col>0</xdr:col>
      <xdr:colOff>0</xdr:colOff>
      <xdr:row>0</xdr:row>
      <xdr:rowOff>28575</xdr:rowOff>
    </xdr:from>
    <xdr:to>
      <xdr:col>7</xdr:col>
      <xdr:colOff>1285875</xdr:colOff>
      <xdr:row>12</xdr:row>
      <xdr:rowOff>148590</xdr:rowOff>
    </xdr:to>
    <xdr:sp macro="" textlink="">
      <xdr:nvSpPr>
        <xdr:cNvPr id="3" name="Freeform 2" descr="Managing Forage supplies during winter banner">
          <a:extLst>
            <a:ext uri="{FF2B5EF4-FFF2-40B4-BE49-F238E27FC236}">
              <a16:creationId xmlns:a16="http://schemas.microsoft.com/office/drawing/2014/main" id="{00000000-0008-0000-0000-000003000000}"/>
            </a:ext>
          </a:extLst>
        </xdr:cNvPr>
        <xdr:cNvSpPr>
          <a:spLocks/>
        </xdr:cNvSpPr>
      </xdr:nvSpPr>
      <xdr:spPr bwMode="auto">
        <a:xfrm>
          <a:off x="0" y="28575"/>
          <a:ext cx="10753725" cy="2520315"/>
        </a:xfrm>
        <a:custGeom>
          <a:avLst/>
          <a:gdLst>
            <a:gd name="connsiteX0" fmla="*/ 0 w 7769860"/>
            <a:gd name="connsiteY0" fmla="*/ 0 h 2520316"/>
            <a:gd name="connsiteX1" fmla="*/ 7769860 w 7769860"/>
            <a:gd name="connsiteY1" fmla="*/ 0 h 2520316"/>
            <a:gd name="connsiteX2" fmla="*/ 7769860 w 7769860"/>
            <a:gd name="connsiteY2" fmla="*/ 573405 h 2520316"/>
            <a:gd name="connsiteX3" fmla="*/ 6962142 w 7769860"/>
            <a:gd name="connsiteY3" fmla="*/ 573405 h 2520316"/>
            <a:gd name="connsiteX4" fmla="*/ 6389876 w 7769860"/>
            <a:gd name="connsiteY4" fmla="*/ 1946911 h 2520316"/>
            <a:gd name="connsiteX5" fmla="*/ 7769860 w 7769860"/>
            <a:gd name="connsiteY5" fmla="*/ 1946911 h 2520316"/>
            <a:gd name="connsiteX6" fmla="*/ 7769860 w 7769860"/>
            <a:gd name="connsiteY6" fmla="*/ 2520316 h 2520316"/>
            <a:gd name="connsiteX7" fmla="*/ 0 w 7769860"/>
            <a:gd name="connsiteY7" fmla="*/ 2520316 h 2520316"/>
            <a:gd name="connsiteX8" fmla="*/ 0 w 7769860"/>
            <a:gd name="connsiteY8" fmla="*/ 2023110 h 2520316"/>
            <a:gd name="connsiteX9" fmla="*/ 0 w 7769860"/>
            <a:gd name="connsiteY9" fmla="*/ 1946911 h 2520316"/>
            <a:gd name="connsiteX10" fmla="*/ 0 w 7769860"/>
            <a:gd name="connsiteY10" fmla="*/ 573405 h 2520316"/>
            <a:gd name="connsiteX11" fmla="*/ 0 w 7769860"/>
            <a:gd name="connsiteY11" fmla="*/ 478155 h 25203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769860" h="2520316">
              <a:moveTo>
                <a:pt x="0" y="0"/>
              </a:moveTo>
              <a:lnTo>
                <a:pt x="7769860" y="0"/>
              </a:lnTo>
              <a:lnTo>
                <a:pt x="7769860" y="573405"/>
              </a:lnTo>
              <a:lnTo>
                <a:pt x="6962142" y="573405"/>
              </a:lnTo>
              <a:lnTo>
                <a:pt x="6389876" y="1946911"/>
              </a:lnTo>
              <a:lnTo>
                <a:pt x="7769860" y="1946911"/>
              </a:lnTo>
              <a:lnTo>
                <a:pt x="7769860" y="2520316"/>
              </a:lnTo>
              <a:lnTo>
                <a:pt x="0" y="2520316"/>
              </a:lnTo>
              <a:lnTo>
                <a:pt x="0" y="2023110"/>
              </a:lnTo>
              <a:lnTo>
                <a:pt x="0" y="1946911"/>
              </a:lnTo>
              <a:lnTo>
                <a:pt x="0" y="573405"/>
              </a:lnTo>
              <a:lnTo>
                <a:pt x="0" y="478155"/>
              </a:lnTo>
              <a:close/>
            </a:path>
          </a:pathLst>
        </a:custGeom>
        <a:solidFill>
          <a:schemeClr val="bg1"/>
        </a:solidFill>
        <a:ln>
          <a:noFill/>
        </a:ln>
        <a:effectLst/>
      </xdr:spPr>
      <xdr:txBody>
        <a:bodyPr rot="0" vert="horz" wrap="square" lIns="91440" tIns="91440" rIns="91440" bIns="91440" anchor="t" anchorCtr="0" upright="1">
          <a:noAutofit/>
        </a:bodyPr>
        <a:lstStyle/>
        <a:p>
          <a:endParaRPr lang="en-US"/>
        </a:p>
      </xdr:txBody>
    </xdr:sp>
    <xdr:clientData/>
  </xdr:twoCellAnchor>
  <xdr:twoCellAnchor editAs="oneCell">
    <xdr:from>
      <xdr:col>5</xdr:col>
      <xdr:colOff>76200</xdr:colOff>
      <xdr:row>13</xdr:row>
      <xdr:rowOff>19049</xdr:rowOff>
    </xdr:from>
    <xdr:to>
      <xdr:col>7</xdr:col>
      <xdr:colOff>1016000</xdr:colOff>
      <xdr:row>22</xdr:row>
      <xdr:rowOff>153897</xdr:rowOff>
    </xdr:to>
    <xdr:pic>
      <xdr:nvPicPr>
        <xdr:cNvPr id="10" name="Picture 9" descr="Picture of Cow and calf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4950" y="2619374"/>
          <a:ext cx="3038475" cy="1935073"/>
        </a:xfrm>
        <a:prstGeom prst="rect">
          <a:avLst/>
        </a:prstGeom>
        <a:noFill/>
        <a:ln>
          <a:noFill/>
        </a:ln>
      </xdr:spPr>
    </xdr:pic>
    <xdr:clientData/>
  </xdr:twoCellAnchor>
  <xdr:twoCellAnchor editAs="oneCell">
    <xdr:from>
      <xdr:col>5</xdr:col>
      <xdr:colOff>200025</xdr:colOff>
      <xdr:row>48</xdr:row>
      <xdr:rowOff>31748</xdr:rowOff>
    </xdr:from>
    <xdr:to>
      <xdr:col>7</xdr:col>
      <xdr:colOff>920750</xdr:colOff>
      <xdr:row>57</xdr:row>
      <xdr:rowOff>123826</xdr:rowOff>
    </xdr:to>
    <xdr:pic>
      <xdr:nvPicPr>
        <xdr:cNvPr id="11" name="Picture 10" descr="picture of a cow">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38775" y="11890373"/>
          <a:ext cx="2819400" cy="1882778"/>
        </a:xfrm>
        <a:prstGeom prst="rect">
          <a:avLst/>
        </a:prstGeom>
        <a:noFill/>
        <a:ln>
          <a:noFill/>
        </a:ln>
      </xdr:spPr>
    </xdr:pic>
    <xdr:clientData/>
  </xdr:twoCellAnchor>
  <xdr:twoCellAnchor>
    <xdr:from>
      <xdr:col>0</xdr:col>
      <xdr:colOff>1066799</xdr:colOff>
      <xdr:row>52</xdr:row>
      <xdr:rowOff>64771</xdr:rowOff>
    </xdr:from>
    <xdr:to>
      <xdr:col>4</xdr:col>
      <xdr:colOff>1003299</xdr:colOff>
      <xdr:row>54</xdr:row>
      <xdr:rowOff>91440</xdr:rowOff>
    </xdr:to>
    <xdr:sp macro="" textlink="">
      <xdr:nvSpPr>
        <xdr:cNvPr id="13" name="TextBox 12">
          <a:hlinkClick xmlns:r="http://schemas.openxmlformats.org/officeDocument/2006/relationships" r:id="rId4" tooltip="Click here for Guidelines for Estimating Beef Backgrounding Costs"/>
          <a:extLst>
            <a:ext uri="{FF2B5EF4-FFF2-40B4-BE49-F238E27FC236}">
              <a16:creationId xmlns:a16="http://schemas.microsoft.com/office/drawing/2014/main" id="{00000000-0008-0000-0000-00000D000000}"/>
            </a:ext>
          </a:extLst>
        </xdr:cNvPr>
        <xdr:cNvSpPr txBox="1"/>
      </xdr:nvSpPr>
      <xdr:spPr>
        <a:xfrm>
          <a:off x="1066799" y="12416791"/>
          <a:ext cx="4264660" cy="36956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Guidelines for Estimating Beef Backgrounding Costs</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361950</xdr:colOff>
      <xdr:row>102</xdr:row>
      <xdr:rowOff>57150</xdr:rowOff>
    </xdr:from>
    <xdr:to>
      <xdr:col>2</xdr:col>
      <xdr:colOff>66450</xdr:colOff>
      <xdr:row>112</xdr:row>
      <xdr:rowOff>66674</xdr:rowOff>
    </xdr:to>
    <xdr:sp macro="" textlink="">
      <xdr:nvSpPr>
        <xdr:cNvPr id="6" name="Rounded Rectangle 5" descr="total dry matter on hand calculator box">
          <a:extLst>
            <a:ext uri="{FF2B5EF4-FFF2-40B4-BE49-F238E27FC236}">
              <a16:creationId xmlns:a16="http://schemas.microsoft.com/office/drawing/2014/main" id="{00000000-0008-0000-0000-000006000000}"/>
            </a:ext>
          </a:extLst>
        </xdr:cNvPr>
        <xdr:cNvSpPr/>
      </xdr:nvSpPr>
      <xdr:spPr>
        <a:xfrm>
          <a:off x="361950" y="18240375"/>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3</xdr:row>
      <xdr:rowOff>0</xdr:rowOff>
    </xdr:from>
    <xdr:to>
      <xdr:col>7</xdr:col>
      <xdr:colOff>9525</xdr:colOff>
      <xdr:row>9</xdr:row>
      <xdr:rowOff>170815</xdr:rowOff>
    </xdr:to>
    <xdr:sp macro="" textlink="">
      <xdr:nvSpPr>
        <xdr:cNvPr id="16" name="AutoShape 9">
          <a:extLst>
            <a:ext uri="{FF2B5EF4-FFF2-40B4-BE49-F238E27FC236}">
              <a16:creationId xmlns:a16="http://schemas.microsoft.com/office/drawing/2014/main" id="{00000000-0008-0000-0000-000010000000}"/>
            </a:ext>
          </a:extLst>
        </xdr:cNvPr>
        <xdr:cNvSpPr>
          <a:spLocks/>
        </xdr:cNvSpPr>
      </xdr:nvSpPr>
      <xdr:spPr bwMode="auto">
        <a:xfrm>
          <a:off x="0" y="600075"/>
          <a:ext cx="7810500" cy="1370965"/>
        </a:xfrm>
        <a:custGeom>
          <a:avLst/>
          <a:gdLst>
            <a:gd name="T0" fmla="*/ 9160 w 10060"/>
            <a:gd name="T1" fmla="*/ 2160 h 2160"/>
            <a:gd name="T2" fmla="*/ 10060 w 10060"/>
            <a:gd name="T3" fmla="*/ 0 h 2160"/>
            <a:gd name="T4" fmla="*/ 0 w 10060"/>
            <a:gd name="T5" fmla="*/ 0 h 2160"/>
            <a:gd name="T6" fmla="*/ 0 w 10060"/>
            <a:gd name="T7" fmla="*/ 2160 h 2160"/>
            <a:gd name="T8" fmla="*/ 9160 w 10060"/>
            <a:gd name="T9" fmla="*/ 2160 h 2160"/>
          </a:gdLst>
          <a:ahLst/>
          <a:cxnLst>
            <a:cxn ang="0">
              <a:pos x="T0" y="T1"/>
            </a:cxn>
            <a:cxn ang="0">
              <a:pos x="T2" y="T3"/>
            </a:cxn>
            <a:cxn ang="0">
              <a:pos x="T4" y="T5"/>
            </a:cxn>
            <a:cxn ang="0">
              <a:pos x="T6" y="T7"/>
            </a:cxn>
            <a:cxn ang="0">
              <a:pos x="T8" y="T9"/>
            </a:cxn>
          </a:cxnLst>
          <a:rect l="0" t="0" r="r" b="b"/>
          <a:pathLst>
            <a:path w="10060" h="2160">
              <a:moveTo>
                <a:pt x="9160" y="2160"/>
              </a:moveTo>
              <a:lnTo>
                <a:pt x="10060" y="0"/>
              </a:lnTo>
              <a:lnTo>
                <a:pt x="0" y="0"/>
              </a:lnTo>
              <a:lnTo>
                <a:pt x="0" y="2160"/>
              </a:lnTo>
              <a:lnTo>
                <a:pt x="9160" y="2160"/>
              </a:lnTo>
              <a:close/>
            </a:path>
          </a:pathLst>
        </a:custGeom>
        <a:solidFill>
          <a:srgbClr val="226222"/>
        </a:solidFill>
        <a:ln>
          <a:noFill/>
        </a:ln>
        <a:effectLst/>
        <a:extLst>
          <a:ext uri="{91240B29-F687-4F45-9708-019B960494DF}">
            <a14:hiddenLine xmlns:a14="http://schemas.microsoft.com/office/drawing/2010/main" w="19050">
              <a:solidFill>
                <a:srgbClr val="4A7EBB"/>
              </a:solidFill>
              <a:round/>
              <a:headEnd/>
              <a:tailEnd/>
            </a14:hiddenLine>
          </a:ext>
          <a:ext uri="{AF507438-7753-43E0-B8FC-AC1667EBCBE1}">
            <a14:hiddenEffects xmlns:a14="http://schemas.microsoft.com/office/drawing/2010/main">
              <a:effectLst>
                <a:outerShdw dist="25400" dir="5400000" algn="ctr" rotWithShape="0">
                  <a:srgbClr val="808080">
                    <a:alpha val="35001"/>
                  </a:srgbClr>
                </a:outerShdw>
              </a:effectLst>
            </a14:hiddenEffects>
          </a:ext>
        </a:extLst>
      </xdr:spPr>
      <xdr:txBody>
        <a:bodyPr rot="0" vert="horz" wrap="square" lIns="91440" tIns="91440" rIns="91440" bIns="91440" anchor="t" anchorCtr="0" upright="1">
          <a:noAutofit/>
        </a:bodyPr>
        <a:lstStyle/>
        <a:p>
          <a:endParaRPr lang="en-US"/>
        </a:p>
      </xdr:txBody>
    </xdr:sp>
    <xdr:clientData/>
  </xdr:twoCellAnchor>
  <xdr:twoCellAnchor>
    <xdr:from>
      <xdr:col>0</xdr:col>
      <xdr:colOff>38100</xdr:colOff>
      <xdr:row>4</xdr:row>
      <xdr:rowOff>57150</xdr:rowOff>
    </xdr:from>
    <xdr:to>
      <xdr:col>6</xdr:col>
      <xdr:colOff>609600</xdr:colOff>
      <xdr:row>9</xdr:row>
      <xdr:rowOff>0</xdr:rowOff>
    </xdr:to>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38100" y="857250"/>
          <a:ext cx="6858000" cy="942975"/>
        </a:xfrm>
        <a:prstGeom prst="rect">
          <a:avLst/>
        </a:prstGeom>
        <a:noFill/>
        <a:ln>
          <a:noFill/>
        </a:ln>
        <a:effectLst/>
        <a:extLst>
          <a:ext uri="{909E8E84-426E-40DD-AFC4-6F175D3DCCD1}">
            <a14:hiddenFill xmlns:a14="http://schemas.microsoft.com/office/drawing/2010/main">
              <a:gradFill rotWithShape="0">
                <a:gsLst>
                  <a:gs pos="0">
                    <a:srgbClr val="9BC1FF"/>
                  </a:gs>
                  <a:gs pos="100000">
                    <a:srgbClr val="3F80CD"/>
                  </a:gs>
                </a:gsLst>
                <a:lin ang="5400000"/>
              </a:gradFill>
            </a14:hiddenFill>
          </a:ext>
          <a:ext uri="{91240B29-F687-4F45-9708-019B960494DF}">
            <a14:hiddenLine xmlns:a14="http://schemas.microsoft.com/office/drawing/2010/main" w="19050">
              <a:solidFill>
                <a:srgbClr val="4A7EBB"/>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91440" rIns="91440" bIns="91440" anchor="ctr" anchorCtr="0" upright="1">
          <a:noAutofit/>
        </a:bodyPr>
        <a:lstStyle/>
        <a:p>
          <a:pPr>
            <a:lnSpc>
              <a:spcPct val="100000"/>
            </a:lnSpc>
            <a:spcAft>
              <a:spcPts val="0"/>
            </a:spcAft>
          </a:pPr>
          <a:r>
            <a:rPr lang="en-CA" sz="3200" b="1" u="none" baseline="0">
              <a:solidFill>
                <a:schemeClr val="bg1"/>
              </a:solidFill>
              <a:effectLst/>
              <a:latin typeface="Arial Narrow" panose="020B0606020202030204" pitchFamily="34" charset="0"/>
              <a:ea typeface="+mn-ea"/>
              <a:cs typeface="+mn-cs"/>
            </a:rPr>
            <a:t>Managing Forage Supplies During Winter</a:t>
          </a:r>
          <a:endParaRPr lang="en-US" sz="3200" u="none" baseline="0">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88</xdr:row>
      <xdr:rowOff>47626</xdr:rowOff>
    </xdr:from>
    <xdr:to>
      <xdr:col>2</xdr:col>
      <xdr:colOff>876301</xdr:colOff>
      <xdr:row>89</xdr:row>
      <xdr:rowOff>28575</xdr:rowOff>
    </xdr:to>
    <xdr:sp macro="" textlink="">
      <xdr:nvSpPr>
        <xdr:cNvPr id="25" name="TextBox 24">
          <a:hlinkClick xmlns:r="http://schemas.openxmlformats.org/officeDocument/2006/relationships" r:id="rId5" tooltip="Click here for Alternative Feeds for Beef Cattle"/>
          <a:extLst>
            <a:ext uri="{FF2B5EF4-FFF2-40B4-BE49-F238E27FC236}">
              <a16:creationId xmlns:a16="http://schemas.microsoft.com/office/drawing/2014/main" id="{00000000-0008-0000-0000-000019000000}"/>
            </a:ext>
          </a:extLst>
        </xdr:cNvPr>
        <xdr:cNvSpPr txBox="1"/>
      </xdr:nvSpPr>
      <xdr:spPr>
        <a:xfrm>
          <a:off x="0" y="20850226"/>
          <a:ext cx="2971801" cy="26669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Alternative Feeds for Beef Cattle</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89</xdr:row>
      <xdr:rowOff>38100</xdr:rowOff>
    </xdr:from>
    <xdr:to>
      <xdr:col>3</xdr:col>
      <xdr:colOff>438150</xdr:colOff>
      <xdr:row>90</xdr:row>
      <xdr:rowOff>57150</xdr:rowOff>
    </xdr:to>
    <xdr:sp macro="" textlink="">
      <xdr:nvSpPr>
        <xdr:cNvPr id="26" name="TextBox 25">
          <a:hlinkClick xmlns:r="http://schemas.openxmlformats.org/officeDocument/2006/relationships" r:id="rId6" tooltip="Click here for Stretching Feed When Supplies are Tight"/>
          <a:extLst>
            <a:ext uri="{FF2B5EF4-FFF2-40B4-BE49-F238E27FC236}">
              <a16:creationId xmlns:a16="http://schemas.microsoft.com/office/drawing/2014/main" id="{00000000-0008-0000-0000-00001A000000}"/>
            </a:ext>
          </a:extLst>
        </xdr:cNvPr>
        <xdr:cNvSpPr txBox="1"/>
      </xdr:nvSpPr>
      <xdr:spPr>
        <a:xfrm>
          <a:off x="0" y="21126450"/>
          <a:ext cx="3581400" cy="3048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Stretching Feed When Supplies are Tight</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90</xdr:row>
      <xdr:rowOff>57149</xdr:rowOff>
    </xdr:from>
    <xdr:to>
      <xdr:col>3</xdr:col>
      <xdr:colOff>200025</xdr:colOff>
      <xdr:row>91</xdr:row>
      <xdr:rowOff>85725</xdr:rowOff>
    </xdr:to>
    <xdr:sp macro="" textlink="">
      <xdr:nvSpPr>
        <xdr:cNvPr id="27" name="TextBox 26">
          <a:hlinkClick xmlns:r="http://schemas.openxmlformats.org/officeDocument/2006/relationships" r:id="rId7" tooltip="Click here for Why Test Feed and Balance Rations"/>
          <a:extLst>
            <a:ext uri="{FF2B5EF4-FFF2-40B4-BE49-F238E27FC236}">
              <a16:creationId xmlns:a16="http://schemas.microsoft.com/office/drawing/2014/main" id="{00000000-0008-0000-0000-00001B000000}"/>
            </a:ext>
          </a:extLst>
        </xdr:cNvPr>
        <xdr:cNvSpPr txBox="1"/>
      </xdr:nvSpPr>
      <xdr:spPr>
        <a:xfrm>
          <a:off x="0" y="21431249"/>
          <a:ext cx="3343275" cy="31432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Why Test Feed and Balance Rations</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5</xdr:col>
      <xdr:colOff>60367</xdr:colOff>
      <xdr:row>81</xdr:row>
      <xdr:rowOff>0</xdr:rowOff>
    </xdr:from>
    <xdr:to>
      <xdr:col>8</xdr:col>
      <xdr:colOff>1</xdr:colOff>
      <xdr:row>87</xdr:row>
      <xdr:rowOff>44450</xdr:rowOff>
    </xdr:to>
    <xdr:pic>
      <xdr:nvPicPr>
        <xdr:cNvPr id="28" name="Picture 27" descr="hay bales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99117" y="19059525"/>
          <a:ext cx="3082884" cy="1276350"/>
        </a:xfrm>
        <a:prstGeom prst="rect">
          <a:avLst/>
        </a:prstGeom>
      </xdr:spPr>
    </xdr:pic>
    <xdr:clientData/>
  </xdr:twoCellAnchor>
  <xdr:twoCellAnchor>
    <xdr:from>
      <xdr:col>0</xdr:col>
      <xdr:colOff>466725</xdr:colOff>
      <xdr:row>103</xdr:row>
      <xdr:rowOff>76200</xdr:rowOff>
    </xdr:from>
    <xdr:to>
      <xdr:col>2</xdr:col>
      <xdr:colOff>9525</xdr:colOff>
      <xdr:row>106</xdr:row>
      <xdr:rowOff>171450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66725" y="18488025"/>
          <a:ext cx="1638300" cy="695325"/>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Total DM Tons on Hand (#2)</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0</xdr:col>
      <xdr:colOff>885825</xdr:colOff>
      <xdr:row>107</xdr:row>
      <xdr:rowOff>9526</xdr:rowOff>
    </xdr:from>
    <xdr:to>
      <xdr:col>1</xdr:col>
      <xdr:colOff>657225</xdr:colOff>
      <xdr:row>108</xdr:row>
      <xdr:rowOff>171451</xdr:rowOff>
    </xdr:to>
    <xdr:sp macro="" textlink="$F$79">
      <xdr:nvSpPr>
        <xdr:cNvPr id="30" name="TextBox 29">
          <a:extLst>
            <a:ext uri="{FF2B5EF4-FFF2-40B4-BE49-F238E27FC236}">
              <a16:creationId xmlns:a16="http://schemas.microsoft.com/office/drawing/2014/main" id="{00000000-0008-0000-0000-00001E000000}"/>
            </a:ext>
          </a:extLst>
        </xdr:cNvPr>
        <xdr:cNvSpPr txBox="1"/>
      </xdr:nvSpPr>
      <xdr:spPr>
        <a:xfrm>
          <a:off x="885825" y="19221451"/>
          <a:ext cx="819150"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BDBB49C-49F3-44A5-B7CB-B954E4D8826F}" type="TxLink">
            <a:rPr lang="en-US" sz="1800" b="1" i="0" u="none" strike="noStrike">
              <a:solidFill>
                <a:schemeClr val="accent1"/>
              </a:solidFill>
              <a:latin typeface="Arial Narrow"/>
            </a:rPr>
            <a:pPr algn="ctr"/>
            <a:t> </a:t>
          </a:fld>
          <a:endParaRPr lang="en-US" sz="1600" u="none">
            <a:solidFill>
              <a:schemeClr val="accent1"/>
            </a:solidFill>
          </a:endParaRPr>
        </a:p>
      </xdr:txBody>
    </xdr:sp>
    <xdr:clientData/>
  </xdr:twoCellAnchor>
  <xdr:twoCellAnchor>
    <xdr:from>
      <xdr:col>2</xdr:col>
      <xdr:colOff>733423</xdr:colOff>
      <xdr:row>102</xdr:row>
      <xdr:rowOff>47625</xdr:rowOff>
    </xdr:from>
    <xdr:to>
      <xdr:col>4</xdr:col>
      <xdr:colOff>437923</xdr:colOff>
      <xdr:row>112</xdr:row>
      <xdr:rowOff>57149</xdr:rowOff>
    </xdr:to>
    <xdr:sp macro="" textlink="">
      <xdr:nvSpPr>
        <xdr:cNvPr id="31" name="Rounded Rectangle 30">
          <a:extLst>
            <a:ext uri="{FF2B5EF4-FFF2-40B4-BE49-F238E27FC236}">
              <a16:creationId xmlns:a16="http://schemas.microsoft.com/office/drawing/2014/main" id="{00000000-0008-0000-0000-00001F000000}"/>
            </a:ext>
          </a:extLst>
        </xdr:cNvPr>
        <xdr:cNvSpPr/>
      </xdr:nvSpPr>
      <xdr:spPr>
        <a:xfrm>
          <a:off x="2828923" y="18230850"/>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866775</xdr:colOff>
      <xdr:row>103</xdr:row>
      <xdr:rowOff>66675</xdr:rowOff>
    </xdr:from>
    <xdr:to>
      <xdr:col>4</xdr:col>
      <xdr:colOff>352425</xdr:colOff>
      <xdr:row>107</xdr:row>
      <xdr:rowOff>19050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962275" y="18478500"/>
          <a:ext cx="1581150" cy="752475"/>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Total DM Tons of Feed Needed (#1)</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2</xdr:col>
      <xdr:colOff>228599</xdr:colOff>
      <xdr:row>105</xdr:row>
      <xdr:rowOff>114300</xdr:rowOff>
    </xdr:from>
    <xdr:to>
      <xdr:col>2</xdr:col>
      <xdr:colOff>561975</xdr:colOff>
      <xdr:row>109</xdr:row>
      <xdr:rowOff>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2324099" y="18926175"/>
          <a:ext cx="333376" cy="6858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chemeClr val="accent1"/>
              </a:solidFill>
              <a:latin typeface="Arial Narrow" panose="020B0606020202030204" pitchFamily="34" charset="0"/>
            </a:rPr>
            <a:t>-</a:t>
          </a:r>
          <a:r>
            <a:rPr lang="en-US" sz="2400" b="1">
              <a:solidFill>
                <a:schemeClr val="bg1"/>
              </a:solidFill>
              <a:latin typeface="Arial Narrow" panose="020B0606020202030204" pitchFamily="34" charset="0"/>
            </a:rPr>
            <a:t> </a:t>
          </a:r>
          <a:endParaRPr lang="en-US" sz="2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4</xdr:col>
      <xdr:colOff>790575</xdr:colOff>
      <xdr:row>105</xdr:row>
      <xdr:rowOff>161925</xdr:rowOff>
    </xdr:from>
    <xdr:to>
      <xdr:col>4</xdr:col>
      <xdr:colOff>1038225</xdr:colOff>
      <xdr:row>109</xdr:row>
      <xdr:rowOff>47625</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4981575" y="18973800"/>
          <a:ext cx="247650" cy="6858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chemeClr val="accent1"/>
              </a:solidFill>
              <a:latin typeface="Arial Narrow" panose="020B0606020202030204" pitchFamily="34" charset="0"/>
            </a:rPr>
            <a:t>=</a:t>
          </a:r>
          <a:r>
            <a:rPr lang="en-US" sz="2400" b="1">
              <a:solidFill>
                <a:schemeClr val="bg1"/>
              </a:solidFill>
              <a:latin typeface="Arial Narrow" panose="020B0606020202030204" pitchFamily="34" charset="0"/>
            </a:rPr>
            <a:t> </a:t>
          </a:r>
          <a:endParaRPr lang="en-US" sz="2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3</xdr:col>
      <xdr:colOff>152400</xdr:colOff>
      <xdr:row>107</xdr:row>
      <xdr:rowOff>76200</xdr:rowOff>
    </xdr:from>
    <xdr:to>
      <xdr:col>4</xdr:col>
      <xdr:colOff>9525</xdr:colOff>
      <xdr:row>109</xdr:row>
      <xdr:rowOff>38100</xdr:rowOff>
    </xdr:to>
    <xdr:sp macro="" textlink="$G$43">
      <xdr:nvSpPr>
        <xdr:cNvPr id="36" name="TextBox 35">
          <a:extLst>
            <a:ext uri="{FF2B5EF4-FFF2-40B4-BE49-F238E27FC236}">
              <a16:creationId xmlns:a16="http://schemas.microsoft.com/office/drawing/2014/main" id="{00000000-0008-0000-0000-000024000000}"/>
            </a:ext>
          </a:extLst>
        </xdr:cNvPr>
        <xdr:cNvSpPr txBox="1"/>
      </xdr:nvSpPr>
      <xdr:spPr>
        <a:xfrm>
          <a:off x="3295650" y="19288125"/>
          <a:ext cx="904875"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CD6311E-FFB4-457A-9D40-96AF7B457A80}" type="TxLink">
            <a:rPr lang="en-US" sz="1800" b="1" i="0" u="none" strike="noStrike">
              <a:solidFill>
                <a:schemeClr val="accent1"/>
              </a:solidFill>
              <a:latin typeface="Arial Narrow"/>
            </a:rPr>
            <a:pPr algn="ctr"/>
            <a:t> </a:t>
          </a:fld>
          <a:endParaRPr lang="en-US" sz="2400" u="none">
            <a:solidFill>
              <a:schemeClr val="accent1"/>
            </a:solidFill>
          </a:endParaRPr>
        </a:p>
      </xdr:txBody>
    </xdr:sp>
    <xdr:clientData/>
  </xdr:twoCellAnchor>
  <xdr:twoCellAnchor>
    <xdr:from>
      <xdr:col>6</xdr:col>
      <xdr:colOff>228600</xdr:colOff>
      <xdr:row>102</xdr:row>
      <xdr:rowOff>47625</xdr:rowOff>
    </xdr:from>
    <xdr:to>
      <xdr:col>7</xdr:col>
      <xdr:colOff>980850</xdr:colOff>
      <xdr:row>112</xdr:row>
      <xdr:rowOff>57149</xdr:rowOff>
    </xdr:to>
    <xdr:sp macro="" textlink="">
      <xdr:nvSpPr>
        <xdr:cNvPr id="38" name="Rounded Rectangle 37">
          <a:extLst>
            <a:ext uri="{FF2B5EF4-FFF2-40B4-BE49-F238E27FC236}">
              <a16:creationId xmlns:a16="http://schemas.microsoft.com/office/drawing/2014/main" id="{00000000-0008-0000-0000-000026000000}"/>
            </a:ext>
          </a:extLst>
        </xdr:cNvPr>
        <xdr:cNvSpPr/>
      </xdr:nvSpPr>
      <xdr:spPr>
        <a:xfrm>
          <a:off x="6515100" y="18230850"/>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314324</xdr:colOff>
      <xdr:row>102</xdr:row>
      <xdr:rowOff>180975</xdr:rowOff>
    </xdr:from>
    <xdr:to>
      <xdr:col>7</xdr:col>
      <xdr:colOff>914399</xdr:colOff>
      <xdr:row>107</xdr:row>
      <xdr:rowOff>28575</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6600824" y="19992975"/>
          <a:ext cx="1647825" cy="8763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Forage Surplus </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(or Shortfall) in</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 DM Tons </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6</xdr:col>
      <xdr:colOff>571500</xdr:colOff>
      <xdr:row>107</xdr:row>
      <xdr:rowOff>104775</xdr:rowOff>
    </xdr:from>
    <xdr:to>
      <xdr:col>7</xdr:col>
      <xdr:colOff>523875</xdr:colOff>
      <xdr:row>109</xdr:row>
      <xdr:rowOff>66675</xdr:rowOff>
    </xdr:to>
    <xdr:sp macro="" textlink="$C$122">
      <xdr:nvSpPr>
        <xdr:cNvPr id="37" name="TextBox 36">
          <a:extLst>
            <a:ext uri="{FF2B5EF4-FFF2-40B4-BE49-F238E27FC236}">
              <a16:creationId xmlns:a16="http://schemas.microsoft.com/office/drawing/2014/main" id="{00000000-0008-0000-0000-000025000000}"/>
            </a:ext>
          </a:extLst>
        </xdr:cNvPr>
        <xdr:cNvSpPr txBox="1"/>
      </xdr:nvSpPr>
      <xdr:spPr>
        <a:xfrm>
          <a:off x="6858000" y="19316700"/>
          <a:ext cx="1000125"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F8BA69D-17C3-4BE0-B722-B12B476BEB05}" type="TxLink">
            <a:rPr lang="en-US" sz="1800" b="1" i="0" u="none" strike="noStrike">
              <a:solidFill>
                <a:schemeClr val="accent1"/>
              </a:solidFill>
              <a:latin typeface="Arial Narrow"/>
            </a:rPr>
            <a:pPr algn="ctr"/>
            <a:t> </a:t>
          </a:fld>
          <a:endParaRPr lang="en-US" sz="3600" u="none">
            <a:solidFill>
              <a:schemeClr val="accent1"/>
            </a:solidFill>
          </a:endParaRPr>
        </a:p>
      </xdr:txBody>
    </xdr:sp>
    <xdr:clientData/>
  </xdr:twoCellAnchor>
  <xdr:twoCellAnchor>
    <xdr:from>
      <xdr:col>2</xdr:col>
      <xdr:colOff>933450</xdr:colOff>
      <xdr:row>110</xdr:row>
      <xdr:rowOff>47625</xdr:rowOff>
    </xdr:from>
    <xdr:to>
      <xdr:col>4</xdr:col>
      <xdr:colOff>276225</xdr:colOff>
      <xdr:row>111</xdr:row>
      <xdr:rowOff>133350</xdr:rowOff>
    </xdr:to>
    <xdr:sp macro="" textlink="$F$122">
      <xdr:nvSpPr>
        <xdr:cNvPr id="40" name="TextBox 39">
          <a:extLst>
            <a:ext uri="{FF2B5EF4-FFF2-40B4-BE49-F238E27FC236}">
              <a16:creationId xmlns:a16="http://schemas.microsoft.com/office/drawing/2014/main" id="{00000000-0008-0000-0000-000028000000}"/>
            </a:ext>
          </a:extLst>
        </xdr:cNvPr>
        <xdr:cNvSpPr txBox="1"/>
      </xdr:nvSpPr>
      <xdr:spPr>
        <a:xfrm>
          <a:off x="3028950" y="19859625"/>
          <a:ext cx="1438275"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190F92B-464A-4B9F-AD96-4997BF6521FA}" type="TxLink">
            <a:rPr lang="en-US" sz="1400" b="1" i="0" u="none" strike="noStrike">
              <a:solidFill>
                <a:schemeClr val="bg1"/>
              </a:solidFill>
              <a:latin typeface="Arial Narrow" panose="020B0606020202030204" pitchFamily="34" charset="0"/>
            </a:rPr>
            <a:pPr algn="ctr"/>
            <a:t>Example = 187.5</a:t>
          </a:fld>
          <a:endParaRPr lang="en-US" sz="2000" b="1" u="none">
            <a:solidFill>
              <a:schemeClr val="bg1"/>
            </a:solidFill>
            <a:latin typeface="Arial Narrow" panose="020B0606020202030204" pitchFamily="34" charset="0"/>
          </a:endParaRPr>
        </a:p>
      </xdr:txBody>
    </xdr:sp>
    <xdr:clientData/>
  </xdr:twoCellAnchor>
  <xdr:twoCellAnchor>
    <xdr:from>
      <xdr:col>0</xdr:col>
      <xdr:colOff>523875</xdr:colOff>
      <xdr:row>109</xdr:row>
      <xdr:rowOff>180975</xdr:rowOff>
    </xdr:from>
    <xdr:to>
      <xdr:col>1</xdr:col>
      <xdr:colOff>962025</xdr:colOff>
      <xdr:row>111</xdr:row>
      <xdr:rowOff>66675</xdr:rowOff>
    </xdr:to>
    <xdr:sp macro="" textlink="$G$122">
      <xdr:nvSpPr>
        <xdr:cNvPr id="41" name="TextBox 40">
          <a:extLst>
            <a:ext uri="{FF2B5EF4-FFF2-40B4-BE49-F238E27FC236}">
              <a16:creationId xmlns:a16="http://schemas.microsoft.com/office/drawing/2014/main" id="{00000000-0008-0000-0000-000029000000}"/>
            </a:ext>
          </a:extLst>
        </xdr:cNvPr>
        <xdr:cNvSpPr txBox="1"/>
      </xdr:nvSpPr>
      <xdr:spPr>
        <a:xfrm>
          <a:off x="523875" y="19792950"/>
          <a:ext cx="1485900"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2482C89-2E78-4826-8DB2-4CAE87FF2797}" type="TxLink">
            <a:rPr lang="en-US" sz="1400" b="1" i="0" u="none" strike="noStrike">
              <a:solidFill>
                <a:schemeClr val="bg1"/>
              </a:solidFill>
              <a:latin typeface="Arial Narrow" panose="020B0606020202030204" pitchFamily="34" charset="0"/>
            </a:rPr>
            <a:pPr algn="ctr"/>
            <a:t>Example = 88</a:t>
          </a:fld>
          <a:endParaRPr lang="en-US" sz="2400" b="1" u="none">
            <a:solidFill>
              <a:schemeClr val="bg1"/>
            </a:solidFill>
            <a:latin typeface="Arial Narrow" panose="020B0606020202030204" pitchFamily="34" charset="0"/>
          </a:endParaRPr>
        </a:p>
      </xdr:txBody>
    </xdr:sp>
    <xdr:clientData/>
  </xdr:twoCellAnchor>
  <xdr:twoCellAnchor>
    <xdr:from>
      <xdr:col>6</xdr:col>
      <xdr:colOff>438150</xdr:colOff>
      <xdr:row>110</xdr:row>
      <xdr:rowOff>19050</xdr:rowOff>
    </xdr:from>
    <xdr:to>
      <xdr:col>7</xdr:col>
      <xdr:colOff>723900</xdr:colOff>
      <xdr:row>111</xdr:row>
      <xdr:rowOff>104775</xdr:rowOff>
    </xdr:to>
    <xdr:sp macro="" textlink="$H$122">
      <xdr:nvSpPr>
        <xdr:cNvPr id="42" name="TextBox 41">
          <a:extLst>
            <a:ext uri="{FF2B5EF4-FFF2-40B4-BE49-F238E27FC236}">
              <a16:creationId xmlns:a16="http://schemas.microsoft.com/office/drawing/2014/main" id="{00000000-0008-0000-0000-00002A000000}"/>
            </a:ext>
          </a:extLst>
        </xdr:cNvPr>
        <xdr:cNvSpPr txBox="1"/>
      </xdr:nvSpPr>
      <xdr:spPr>
        <a:xfrm>
          <a:off x="6724650" y="19831050"/>
          <a:ext cx="1333500"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E221FC2-4F01-4963-87EB-41E3A2135B1B}" type="TxLink">
            <a:rPr lang="en-US" sz="1400" b="1" i="0" u="none" strike="noStrike">
              <a:solidFill>
                <a:schemeClr val="bg1"/>
              </a:solidFill>
              <a:latin typeface="Arial Narrow" panose="020B0606020202030204" pitchFamily="34" charset="0"/>
            </a:rPr>
            <a:pPr algn="ctr"/>
            <a:t>Example = -99.5</a:t>
          </a:fld>
          <a:endParaRPr lang="en-US" sz="2400" b="1" u="none">
            <a:solidFill>
              <a:schemeClr val="bg1"/>
            </a:solidFill>
            <a:latin typeface="Arial Narrow" panose="020B0606020202030204" pitchFamily="34" charset="0"/>
          </a:endParaRPr>
        </a:p>
      </xdr:txBody>
    </xdr:sp>
    <xdr:clientData/>
  </xdr:twoCellAnchor>
  <xdr:twoCellAnchor>
    <xdr:from>
      <xdr:col>0</xdr:col>
      <xdr:colOff>152400</xdr:colOff>
      <xdr:row>154</xdr:row>
      <xdr:rowOff>19049</xdr:rowOff>
    </xdr:from>
    <xdr:to>
      <xdr:col>6</xdr:col>
      <xdr:colOff>133349</xdr:colOff>
      <xdr:row>170</xdr:row>
      <xdr:rowOff>19049</xdr:rowOff>
    </xdr:to>
    <xdr:sp macro="" textlink="">
      <xdr:nvSpPr>
        <xdr:cNvPr id="43" name="Right Arrow 42">
          <a:extLst>
            <a:ext uri="{FF2B5EF4-FFF2-40B4-BE49-F238E27FC236}">
              <a16:creationId xmlns:a16="http://schemas.microsoft.com/office/drawing/2014/main" id="{00000000-0008-0000-0000-00002B000000}"/>
            </a:ext>
          </a:extLst>
        </xdr:cNvPr>
        <xdr:cNvSpPr/>
      </xdr:nvSpPr>
      <xdr:spPr>
        <a:xfrm>
          <a:off x="152400" y="26669999"/>
          <a:ext cx="6267449" cy="3228975"/>
        </a:xfrm>
        <a:prstGeom prst="rightArrow">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381000</xdr:colOff>
      <xdr:row>157</xdr:row>
      <xdr:rowOff>9525</xdr:rowOff>
    </xdr:from>
    <xdr:to>
      <xdr:col>2</xdr:col>
      <xdr:colOff>85500</xdr:colOff>
      <xdr:row>167</xdr:row>
      <xdr:rowOff>19049</xdr:rowOff>
    </xdr:to>
    <xdr:sp macro="" textlink="">
      <xdr:nvSpPr>
        <xdr:cNvPr id="44" name="Rounded Rectangle 43">
          <a:extLst>
            <a:ext uri="{FF2B5EF4-FFF2-40B4-BE49-F238E27FC236}">
              <a16:creationId xmlns:a16="http://schemas.microsoft.com/office/drawing/2014/main" id="{00000000-0008-0000-0000-00002C000000}"/>
            </a:ext>
          </a:extLst>
        </xdr:cNvPr>
        <xdr:cNvSpPr/>
      </xdr:nvSpPr>
      <xdr:spPr>
        <a:xfrm>
          <a:off x="381000" y="27260550"/>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419101</xdr:colOff>
      <xdr:row>158</xdr:row>
      <xdr:rowOff>57150</xdr:rowOff>
    </xdr:from>
    <xdr:to>
      <xdr:col>2</xdr:col>
      <xdr:colOff>19051</xdr:colOff>
      <xdr:row>162</xdr:row>
      <xdr:rowOff>47625</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419101" y="27536775"/>
          <a:ext cx="1695450" cy="790575"/>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Total DM Tons Purchased (#4)</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0</xdr:col>
      <xdr:colOff>876300</xdr:colOff>
      <xdr:row>162</xdr:row>
      <xdr:rowOff>152401</xdr:rowOff>
    </xdr:from>
    <xdr:to>
      <xdr:col>1</xdr:col>
      <xdr:colOff>647700</xdr:colOff>
      <xdr:row>164</xdr:row>
      <xdr:rowOff>114301</xdr:rowOff>
    </xdr:to>
    <xdr:sp macro="" textlink="$F$149">
      <xdr:nvSpPr>
        <xdr:cNvPr id="46" name="TextBox 45">
          <a:extLst>
            <a:ext uri="{FF2B5EF4-FFF2-40B4-BE49-F238E27FC236}">
              <a16:creationId xmlns:a16="http://schemas.microsoft.com/office/drawing/2014/main" id="{00000000-0008-0000-0000-00002E000000}"/>
            </a:ext>
          </a:extLst>
        </xdr:cNvPr>
        <xdr:cNvSpPr txBox="1"/>
      </xdr:nvSpPr>
      <xdr:spPr>
        <a:xfrm>
          <a:off x="876300" y="28432126"/>
          <a:ext cx="819150"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54E7301-75ED-4A50-82BD-68DD7C2773A8}" type="TxLink">
            <a:rPr lang="en-US" sz="1800" b="1" i="0" u="none" strike="noStrike">
              <a:solidFill>
                <a:schemeClr val="accent1"/>
              </a:solidFill>
              <a:latin typeface="Arial Narrow"/>
            </a:rPr>
            <a:pPr algn="ctr"/>
            <a:t> </a:t>
          </a:fld>
          <a:endParaRPr lang="en-US" sz="2400" u="none">
            <a:solidFill>
              <a:schemeClr val="accent1"/>
            </a:solidFill>
          </a:endParaRPr>
        </a:p>
      </xdr:txBody>
    </xdr:sp>
    <xdr:clientData/>
  </xdr:twoCellAnchor>
  <xdr:twoCellAnchor>
    <xdr:from>
      <xdr:col>2</xdr:col>
      <xdr:colOff>733425</xdr:colOff>
      <xdr:row>157</xdr:row>
      <xdr:rowOff>9525</xdr:rowOff>
    </xdr:from>
    <xdr:to>
      <xdr:col>4</xdr:col>
      <xdr:colOff>437925</xdr:colOff>
      <xdr:row>167</xdr:row>
      <xdr:rowOff>19049</xdr:rowOff>
    </xdr:to>
    <xdr:sp macro="" textlink="">
      <xdr:nvSpPr>
        <xdr:cNvPr id="47" name="Rounded Rectangle 46">
          <a:extLst>
            <a:ext uri="{FF2B5EF4-FFF2-40B4-BE49-F238E27FC236}">
              <a16:creationId xmlns:a16="http://schemas.microsoft.com/office/drawing/2014/main" id="{00000000-0008-0000-0000-00002F000000}"/>
            </a:ext>
          </a:extLst>
        </xdr:cNvPr>
        <xdr:cNvSpPr/>
      </xdr:nvSpPr>
      <xdr:spPr>
        <a:xfrm>
          <a:off x="2828925" y="27260550"/>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228599</xdr:colOff>
      <xdr:row>160</xdr:row>
      <xdr:rowOff>114300</xdr:rowOff>
    </xdr:from>
    <xdr:to>
      <xdr:col>2</xdr:col>
      <xdr:colOff>561975</xdr:colOff>
      <xdr:row>164</xdr:row>
      <xdr:rowOff>0</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2324099" y="27993975"/>
          <a:ext cx="333376" cy="6858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chemeClr val="accent1"/>
              </a:solidFill>
              <a:latin typeface="Arial Narrow" panose="020B0606020202030204" pitchFamily="34" charset="0"/>
            </a:rPr>
            <a:t>+</a:t>
          </a:r>
          <a:r>
            <a:rPr lang="en-US" sz="2400" b="1">
              <a:solidFill>
                <a:schemeClr val="bg1"/>
              </a:solidFill>
              <a:latin typeface="Arial Narrow" panose="020B0606020202030204" pitchFamily="34" charset="0"/>
            </a:rPr>
            <a:t> </a:t>
          </a:r>
          <a:endParaRPr lang="en-US" sz="2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4</xdr:col>
      <xdr:colOff>800100</xdr:colOff>
      <xdr:row>160</xdr:row>
      <xdr:rowOff>104775</xdr:rowOff>
    </xdr:from>
    <xdr:to>
      <xdr:col>4</xdr:col>
      <xdr:colOff>1143000</xdr:colOff>
      <xdr:row>163</xdr:row>
      <xdr:rowOff>190500</xdr:rowOff>
    </xdr:to>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6057900" y="17516475"/>
          <a:ext cx="342900" cy="6858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chemeClr val="accent1"/>
              </a:solidFill>
              <a:latin typeface="Arial Narrow" panose="020B0606020202030204" pitchFamily="34" charset="0"/>
            </a:rPr>
            <a:t>=</a:t>
          </a:r>
          <a:r>
            <a:rPr lang="en-US" sz="2400" b="1">
              <a:solidFill>
                <a:schemeClr val="bg1"/>
              </a:solidFill>
              <a:latin typeface="Arial Narrow" panose="020B0606020202030204" pitchFamily="34" charset="0"/>
            </a:rPr>
            <a:t> </a:t>
          </a:r>
          <a:endParaRPr lang="en-US" sz="2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3</xdr:col>
      <xdr:colOff>161925</xdr:colOff>
      <xdr:row>162</xdr:row>
      <xdr:rowOff>142875</xdr:rowOff>
    </xdr:from>
    <xdr:to>
      <xdr:col>3</xdr:col>
      <xdr:colOff>1247775</xdr:colOff>
      <xdr:row>164</xdr:row>
      <xdr:rowOff>104775</xdr:rowOff>
    </xdr:to>
    <xdr:sp macro="" textlink="$C$122">
      <xdr:nvSpPr>
        <xdr:cNvPr id="51" name="TextBox 50">
          <a:extLst>
            <a:ext uri="{FF2B5EF4-FFF2-40B4-BE49-F238E27FC236}">
              <a16:creationId xmlns:a16="http://schemas.microsoft.com/office/drawing/2014/main" id="{00000000-0008-0000-0000-000033000000}"/>
            </a:ext>
          </a:extLst>
        </xdr:cNvPr>
        <xdr:cNvSpPr txBox="1"/>
      </xdr:nvSpPr>
      <xdr:spPr>
        <a:xfrm>
          <a:off x="4105275" y="26860500"/>
          <a:ext cx="1085850"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47E15959-634A-4CBC-95FF-5651B3C06FD7}" type="TxLink">
            <a:rPr lang="en-US" sz="1800" b="1" i="0" u="none" strike="noStrike">
              <a:solidFill>
                <a:schemeClr val="accent1"/>
              </a:solidFill>
              <a:latin typeface="Arial Narrow"/>
            </a:rPr>
            <a:pPr algn="ctr"/>
            <a:t> </a:t>
          </a:fld>
          <a:endParaRPr lang="en-US" sz="3600" u="none">
            <a:solidFill>
              <a:schemeClr val="accent1"/>
            </a:solidFill>
          </a:endParaRPr>
        </a:p>
      </xdr:txBody>
    </xdr:sp>
    <xdr:clientData/>
  </xdr:twoCellAnchor>
  <xdr:twoCellAnchor>
    <xdr:from>
      <xdr:col>6</xdr:col>
      <xdr:colOff>180974</xdr:colOff>
      <xdr:row>157</xdr:row>
      <xdr:rowOff>28575</xdr:rowOff>
    </xdr:from>
    <xdr:to>
      <xdr:col>7</xdr:col>
      <xdr:colOff>933224</xdr:colOff>
      <xdr:row>167</xdr:row>
      <xdr:rowOff>38099</xdr:rowOff>
    </xdr:to>
    <xdr:sp macro="" textlink="">
      <xdr:nvSpPr>
        <xdr:cNvPr id="52" name="Rounded Rectangle 51">
          <a:extLst>
            <a:ext uri="{FF2B5EF4-FFF2-40B4-BE49-F238E27FC236}">
              <a16:creationId xmlns:a16="http://schemas.microsoft.com/office/drawing/2014/main" id="{00000000-0008-0000-0000-000034000000}"/>
            </a:ext>
          </a:extLst>
        </xdr:cNvPr>
        <xdr:cNvSpPr/>
      </xdr:nvSpPr>
      <xdr:spPr>
        <a:xfrm>
          <a:off x="6467474" y="27279600"/>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247650</xdr:colOff>
      <xdr:row>157</xdr:row>
      <xdr:rowOff>171450</xdr:rowOff>
    </xdr:from>
    <xdr:to>
      <xdr:col>7</xdr:col>
      <xdr:colOff>819149</xdr:colOff>
      <xdr:row>162</xdr:row>
      <xdr:rowOff>114299</xdr:rowOff>
    </xdr:to>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6534150" y="27422475"/>
          <a:ext cx="1619249" cy="971549"/>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Forage Surplus </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(or Shortfall) after feed purchases in</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 DM Tons </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6</xdr:col>
      <xdr:colOff>533400</xdr:colOff>
      <xdr:row>162</xdr:row>
      <xdr:rowOff>152400</xdr:rowOff>
    </xdr:from>
    <xdr:to>
      <xdr:col>7</xdr:col>
      <xdr:colOff>485775</xdr:colOff>
      <xdr:row>164</xdr:row>
      <xdr:rowOff>114300</xdr:rowOff>
    </xdr:to>
    <xdr:sp macro="" textlink="$C$186">
      <xdr:nvSpPr>
        <xdr:cNvPr id="54" name="TextBox 53">
          <a:extLst>
            <a:ext uri="{FF2B5EF4-FFF2-40B4-BE49-F238E27FC236}">
              <a16:creationId xmlns:a16="http://schemas.microsoft.com/office/drawing/2014/main" id="{00000000-0008-0000-0000-000036000000}"/>
            </a:ext>
          </a:extLst>
        </xdr:cNvPr>
        <xdr:cNvSpPr txBox="1"/>
      </xdr:nvSpPr>
      <xdr:spPr>
        <a:xfrm>
          <a:off x="6819900" y="28432125"/>
          <a:ext cx="1000125"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A9D0686-2A9D-4429-B1C8-856158DE6AB0}" type="TxLink">
            <a:rPr lang="en-US" sz="1800" b="1" i="0" u="none" strike="noStrike">
              <a:solidFill>
                <a:schemeClr val="accent1"/>
              </a:solidFill>
              <a:latin typeface="Arial Narrow"/>
            </a:rPr>
            <a:pPr algn="ctr"/>
            <a:t> </a:t>
          </a:fld>
          <a:endParaRPr lang="en-US" sz="4800" u="none">
            <a:solidFill>
              <a:schemeClr val="accent1"/>
            </a:solidFill>
          </a:endParaRPr>
        </a:p>
      </xdr:txBody>
    </xdr:sp>
    <xdr:clientData/>
  </xdr:twoCellAnchor>
  <xdr:twoCellAnchor>
    <xdr:from>
      <xdr:col>2</xdr:col>
      <xdr:colOff>1000125</xdr:colOff>
      <xdr:row>165</xdr:row>
      <xdr:rowOff>38100</xdr:rowOff>
    </xdr:from>
    <xdr:to>
      <xdr:col>4</xdr:col>
      <xdr:colOff>228600</xdr:colOff>
      <xdr:row>166</xdr:row>
      <xdr:rowOff>123825</xdr:rowOff>
    </xdr:to>
    <xdr:sp macro="" textlink="$H$122">
      <xdr:nvSpPr>
        <xdr:cNvPr id="55" name="TextBox 54">
          <a:extLst>
            <a:ext uri="{FF2B5EF4-FFF2-40B4-BE49-F238E27FC236}">
              <a16:creationId xmlns:a16="http://schemas.microsoft.com/office/drawing/2014/main" id="{00000000-0008-0000-0000-000037000000}"/>
            </a:ext>
          </a:extLst>
        </xdr:cNvPr>
        <xdr:cNvSpPr txBox="1"/>
      </xdr:nvSpPr>
      <xdr:spPr>
        <a:xfrm>
          <a:off x="3095625" y="28917900"/>
          <a:ext cx="1323975"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8FA84310-BCE6-493F-A4D5-7BE9CFBDAAF1}" type="TxLink">
            <a:rPr lang="en-US" sz="1400" b="1" i="0" u="none" strike="noStrike">
              <a:solidFill>
                <a:schemeClr val="bg1"/>
              </a:solidFill>
              <a:latin typeface="Arial Narrow" panose="020B0606020202030204" pitchFamily="34" charset="0"/>
            </a:rPr>
            <a:pPr algn="ctr"/>
            <a:t>Example = -99.5</a:t>
          </a:fld>
          <a:endParaRPr lang="en-US" sz="2400" b="1" u="none">
            <a:solidFill>
              <a:schemeClr val="bg1"/>
            </a:solidFill>
            <a:latin typeface="Arial Narrow" panose="020B0606020202030204" pitchFamily="34" charset="0"/>
          </a:endParaRPr>
        </a:p>
      </xdr:txBody>
    </xdr:sp>
    <xdr:clientData/>
  </xdr:twoCellAnchor>
  <xdr:twoCellAnchor>
    <xdr:from>
      <xdr:col>0</xdr:col>
      <xdr:colOff>590551</xdr:colOff>
      <xdr:row>165</xdr:row>
      <xdr:rowOff>28575</xdr:rowOff>
    </xdr:from>
    <xdr:to>
      <xdr:col>1</xdr:col>
      <xdr:colOff>971551</xdr:colOff>
      <xdr:row>166</xdr:row>
      <xdr:rowOff>114300</xdr:rowOff>
    </xdr:to>
    <xdr:sp macro="" textlink="$E$186">
      <xdr:nvSpPr>
        <xdr:cNvPr id="56" name="TextBox 55">
          <a:extLst>
            <a:ext uri="{FF2B5EF4-FFF2-40B4-BE49-F238E27FC236}">
              <a16:creationId xmlns:a16="http://schemas.microsoft.com/office/drawing/2014/main" id="{00000000-0008-0000-0000-000038000000}"/>
            </a:ext>
          </a:extLst>
        </xdr:cNvPr>
        <xdr:cNvSpPr txBox="1"/>
      </xdr:nvSpPr>
      <xdr:spPr>
        <a:xfrm>
          <a:off x="590551" y="28908375"/>
          <a:ext cx="1428750"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56412A6-73A3-447D-9201-10E82B3C68A1}" type="TxLink">
            <a:rPr lang="en-US" sz="1400" b="1" i="0" u="none" strike="noStrike">
              <a:solidFill>
                <a:schemeClr val="bg1"/>
              </a:solidFill>
              <a:latin typeface="Arial Narrow" panose="020B0606020202030204" pitchFamily="34" charset="0"/>
            </a:rPr>
            <a:pPr algn="ctr"/>
            <a:t>Example = 8.8</a:t>
          </a:fld>
          <a:endParaRPr lang="en-US" sz="2800" b="1" u="none">
            <a:solidFill>
              <a:schemeClr val="bg1"/>
            </a:solidFill>
            <a:latin typeface="Arial Narrow" panose="020B0606020202030204" pitchFamily="34" charset="0"/>
          </a:endParaRPr>
        </a:p>
      </xdr:txBody>
    </xdr:sp>
    <xdr:clientData/>
  </xdr:twoCellAnchor>
  <xdr:twoCellAnchor>
    <xdr:from>
      <xdr:col>6</xdr:col>
      <xdr:colOff>361949</xdr:colOff>
      <xdr:row>165</xdr:row>
      <xdr:rowOff>47625</xdr:rowOff>
    </xdr:from>
    <xdr:to>
      <xdr:col>7</xdr:col>
      <xdr:colOff>742950</xdr:colOff>
      <xdr:row>166</xdr:row>
      <xdr:rowOff>133350</xdr:rowOff>
    </xdr:to>
    <xdr:sp macro="" textlink="$G$186">
      <xdr:nvSpPr>
        <xdr:cNvPr id="57" name="TextBox 56">
          <a:extLst>
            <a:ext uri="{FF2B5EF4-FFF2-40B4-BE49-F238E27FC236}">
              <a16:creationId xmlns:a16="http://schemas.microsoft.com/office/drawing/2014/main" id="{00000000-0008-0000-0000-000039000000}"/>
            </a:ext>
          </a:extLst>
        </xdr:cNvPr>
        <xdr:cNvSpPr txBox="1"/>
      </xdr:nvSpPr>
      <xdr:spPr>
        <a:xfrm>
          <a:off x="6648449" y="28927425"/>
          <a:ext cx="1428751"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855940D8-5C89-4103-A719-0AE7CF33C8BB}" type="TxLink">
            <a:rPr lang="en-US" sz="1400" b="1" i="0" u="none" strike="noStrike">
              <a:solidFill>
                <a:schemeClr val="bg1"/>
              </a:solidFill>
              <a:latin typeface="Arial Narrow" panose="020B0606020202030204" pitchFamily="34" charset="0"/>
            </a:rPr>
            <a:pPr algn="ctr"/>
            <a:t>Example = -90.7</a:t>
          </a:fld>
          <a:endParaRPr lang="en-US" sz="2800" b="1" u="none">
            <a:solidFill>
              <a:schemeClr val="bg1"/>
            </a:solidFill>
            <a:latin typeface="Arial Narrow" panose="020B0606020202030204" pitchFamily="34" charset="0"/>
          </a:endParaRPr>
        </a:p>
      </xdr:txBody>
    </xdr:sp>
    <xdr:clientData/>
  </xdr:twoCellAnchor>
  <xdr:twoCellAnchor>
    <xdr:from>
      <xdr:col>2</xdr:col>
      <xdr:colOff>885825</xdr:colOff>
      <xdr:row>157</xdr:row>
      <xdr:rowOff>142876</xdr:rowOff>
    </xdr:from>
    <xdr:to>
      <xdr:col>4</xdr:col>
      <xdr:colOff>333374</xdr:colOff>
      <xdr:row>162</xdr:row>
      <xdr:rowOff>0</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2981325" y="27393901"/>
          <a:ext cx="1543049" cy="885824"/>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Forage Surplus </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(or Shortfall) in</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 DM Tons </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editAs="oneCell">
    <xdr:from>
      <xdr:col>0</xdr:col>
      <xdr:colOff>123825</xdr:colOff>
      <xdr:row>171</xdr:row>
      <xdr:rowOff>16685</xdr:rowOff>
    </xdr:from>
    <xdr:to>
      <xdr:col>2</xdr:col>
      <xdr:colOff>649605</xdr:colOff>
      <xdr:row>178</xdr:row>
      <xdr:rowOff>143969</xdr:rowOff>
    </xdr:to>
    <xdr:pic>
      <xdr:nvPicPr>
        <xdr:cNvPr id="59" name="Picture 58" descr="man walking on pasture, hay bales on side and cattle feeding in the background">
          <a:extLst>
            <a:ext uri="{FF2B5EF4-FFF2-40B4-BE49-F238E27FC236}">
              <a16:creationId xmlns:a16="http://schemas.microsoft.com/office/drawing/2014/main" id="{00000000-0008-0000-0000-00003B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123825" y="38269085"/>
          <a:ext cx="2621280" cy="1559209"/>
        </a:xfrm>
        <a:prstGeom prst="rect">
          <a:avLst/>
        </a:prstGeom>
        <a:noFill/>
        <a:ln>
          <a:noFill/>
        </a:ln>
      </xdr:spPr>
    </xdr:pic>
    <xdr:clientData/>
  </xdr:twoCellAnchor>
  <xdr:twoCellAnchor>
    <xdr:from>
      <xdr:col>0</xdr:col>
      <xdr:colOff>95251</xdr:colOff>
      <xdr:row>209</xdr:row>
      <xdr:rowOff>19049</xdr:rowOff>
    </xdr:from>
    <xdr:to>
      <xdr:col>6</xdr:col>
      <xdr:colOff>180975</xdr:colOff>
      <xdr:row>225</xdr:row>
      <xdr:rowOff>19049</xdr:rowOff>
    </xdr:to>
    <xdr:sp macro="" textlink="">
      <xdr:nvSpPr>
        <xdr:cNvPr id="60" name="Right Arrow 59">
          <a:extLst>
            <a:ext uri="{FF2B5EF4-FFF2-40B4-BE49-F238E27FC236}">
              <a16:creationId xmlns:a16="http://schemas.microsoft.com/office/drawing/2014/main" id="{00000000-0008-0000-0000-00003C000000}"/>
            </a:ext>
          </a:extLst>
        </xdr:cNvPr>
        <xdr:cNvSpPr/>
      </xdr:nvSpPr>
      <xdr:spPr>
        <a:xfrm>
          <a:off x="95251" y="36966524"/>
          <a:ext cx="6372224" cy="3228975"/>
        </a:xfrm>
        <a:prstGeom prst="rightArrow">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371475</xdr:colOff>
      <xdr:row>212</xdr:row>
      <xdr:rowOff>9525</xdr:rowOff>
    </xdr:from>
    <xdr:to>
      <xdr:col>2</xdr:col>
      <xdr:colOff>75975</xdr:colOff>
      <xdr:row>222</xdr:row>
      <xdr:rowOff>19049</xdr:rowOff>
    </xdr:to>
    <xdr:sp macro="" textlink="">
      <xdr:nvSpPr>
        <xdr:cNvPr id="61" name="Rounded Rectangle 60">
          <a:extLst>
            <a:ext uri="{FF2B5EF4-FFF2-40B4-BE49-F238E27FC236}">
              <a16:creationId xmlns:a16="http://schemas.microsoft.com/office/drawing/2014/main" id="{00000000-0008-0000-0000-00003D000000}"/>
            </a:ext>
          </a:extLst>
        </xdr:cNvPr>
        <xdr:cNvSpPr/>
      </xdr:nvSpPr>
      <xdr:spPr>
        <a:xfrm>
          <a:off x="371475" y="37557075"/>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876300</xdr:colOff>
      <xdr:row>217</xdr:row>
      <xdr:rowOff>133351</xdr:rowOff>
    </xdr:from>
    <xdr:to>
      <xdr:col>1</xdr:col>
      <xdr:colOff>647700</xdr:colOff>
      <xdr:row>219</xdr:row>
      <xdr:rowOff>95251</xdr:rowOff>
    </xdr:to>
    <xdr:sp macro="" textlink="$C$186">
      <xdr:nvSpPr>
        <xdr:cNvPr id="63" name="TextBox 62">
          <a:extLst>
            <a:ext uri="{FF2B5EF4-FFF2-40B4-BE49-F238E27FC236}">
              <a16:creationId xmlns:a16="http://schemas.microsoft.com/office/drawing/2014/main" id="{00000000-0008-0000-0000-00003F000000}"/>
            </a:ext>
          </a:extLst>
        </xdr:cNvPr>
        <xdr:cNvSpPr txBox="1"/>
      </xdr:nvSpPr>
      <xdr:spPr>
        <a:xfrm>
          <a:off x="876300" y="38709601"/>
          <a:ext cx="819150"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80037AB-F969-4D35-A47E-4975F9F91F33}" type="TxLink">
            <a:rPr lang="en-US" sz="1800" b="1" i="0" u="none" strike="noStrike">
              <a:solidFill>
                <a:schemeClr val="accent1"/>
              </a:solidFill>
              <a:latin typeface="Arial Narrow" panose="020B0606020202030204" pitchFamily="34" charset="0"/>
            </a:rPr>
            <a:pPr algn="ctr"/>
            <a:t> </a:t>
          </a:fld>
          <a:endParaRPr lang="en-US" sz="3600" u="none">
            <a:solidFill>
              <a:schemeClr val="accent1"/>
            </a:solidFill>
            <a:latin typeface="Arial Narrow" panose="020B0606020202030204" pitchFamily="34" charset="0"/>
          </a:endParaRPr>
        </a:p>
      </xdr:txBody>
    </xdr:sp>
    <xdr:clientData/>
  </xdr:twoCellAnchor>
  <xdr:twoCellAnchor>
    <xdr:from>
      <xdr:col>2</xdr:col>
      <xdr:colOff>704850</xdr:colOff>
      <xdr:row>212</xdr:row>
      <xdr:rowOff>19050</xdr:rowOff>
    </xdr:from>
    <xdr:to>
      <xdr:col>4</xdr:col>
      <xdr:colOff>409350</xdr:colOff>
      <xdr:row>222</xdr:row>
      <xdr:rowOff>28574</xdr:rowOff>
    </xdr:to>
    <xdr:sp macro="" textlink="">
      <xdr:nvSpPr>
        <xdr:cNvPr id="64" name="Rounded Rectangle 63">
          <a:extLst>
            <a:ext uri="{FF2B5EF4-FFF2-40B4-BE49-F238E27FC236}">
              <a16:creationId xmlns:a16="http://schemas.microsoft.com/office/drawing/2014/main" id="{00000000-0008-0000-0000-000040000000}"/>
            </a:ext>
          </a:extLst>
        </xdr:cNvPr>
        <xdr:cNvSpPr/>
      </xdr:nvSpPr>
      <xdr:spPr>
        <a:xfrm>
          <a:off x="2800350" y="37566600"/>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200024</xdr:colOff>
      <xdr:row>215</xdr:row>
      <xdr:rowOff>133350</xdr:rowOff>
    </xdr:from>
    <xdr:to>
      <xdr:col>2</xdr:col>
      <xdr:colOff>533400</xdr:colOff>
      <xdr:row>219</xdr:row>
      <xdr:rowOff>19050</xdr:rowOff>
    </xdr:to>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2295524" y="38309550"/>
          <a:ext cx="333376" cy="6858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chemeClr val="accent1"/>
              </a:solidFill>
              <a:latin typeface="Arial Narrow" panose="020B0606020202030204" pitchFamily="34" charset="0"/>
            </a:rPr>
            <a:t>+</a:t>
          </a:r>
          <a:r>
            <a:rPr lang="en-US" sz="2400" b="1">
              <a:solidFill>
                <a:schemeClr val="bg1"/>
              </a:solidFill>
              <a:latin typeface="Arial Narrow" panose="020B0606020202030204" pitchFamily="34" charset="0"/>
            </a:rPr>
            <a:t> </a:t>
          </a:r>
          <a:endParaRPr lang="en-US" sz="2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4</xdr:col>
      <xdr:colOff>800100</xdr:colOff>
      <xdr:row>215</xdr:row>
      <xdr:rowOff>104775</xdr:rowOff>
    </xdr:from>
    <xdr:to>
      <xdr:col>4</xdr:col>
      <xdr:colOff>1143000</xdr:colOff>
      <xdr:row>218</xdr:row>
      <xdr:rowOff>190500</xdr:rowOff>
    </xdr:to>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6057900" y="26908125"/>
          <a:ext cx="342900" cy="6858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chemeClr val="accent1"/>
              </a:solidFill>
              <a:latin typeface="Arial Narrow" panose="020B0606020202030204" pitchFamily="34" charset="0"/>
            </a:rPr>
            <a:t>=</a:t>
          </a:r>
          <a:r>
            <a:rPr lang="en-US" sz="2400" b="1">
              <a:solidFill>
                <a:schemeClr val="bg1"/>
              </a:solidFill>
              <a:latin typeface="Arial Narrow" panose="020B0606020202030204" pitchFamily="34" charset="0"/>
            </a:rPr>
            <a:t> </a:t>
          </a:r>
          <a:endParaRPr lang="en-US" sz="2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3</xdr:col>
      <xdr:colOff>152400</xdr:colOff>
      <xdr:row>217</xdr:row>
      <xdr:rowOff>142875</xdr:rowOff>
    </xdr:from>
    <xdr:to>
      <xdr:col>3</xdr:col>
      <xdr:colOff>1238250</xdr:colOff>
      <xdr:row>219</xdr:row>
      <xdr:rowOff>104775</xdr:rowOff>
    </xdr:to>
    <xdr:sp macro="" textlink="$H$207">
      <xdr:nvSpPr>
        <xdr:cNvPr id="67" name="TextBox 66">
          <a:extLst>
            <a:ext uri="{FF2B5EF4-FFF2-40B4-BE49-F238E27FC236}">
              <a16:creationId xmlns:a16="http://schemas.microsoft.com/office/drawing/2014/main" id="{00000000-0008-0000-0000-000043000000}"/>
            </a:ext>
          </a:extLst>
        </xdr:cNvPr>
        <xdr:cNvSpPr txBox="1"/>
      </xdr:nvSpPr>
      <xdr:spPr>
        <a:xfrm>
          <a:off x="4095750" y="36556950"/>
          <a:ext cx="1085850"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29FD8735-AE3B-4261-B0D3-1B6B090E0FC3}" type="TxLink">
            <a:rPr lang="en-US" sz="1800" b="1" i="0" u="none" strike="noStrike">
              <a:solidFill>
                <a:schemeClr val="accent1"/>
              </a:solidFill>
              <a:latin typeface="Arial Narrow" panose="020B0606020202030204" pitchFamily="34" charset="0"/>
            </a:rPr>
            <a:pPr algn="ctr"/>
            <a:t> </a:t>
          </a:fld>
          <a:endParaRPr lang="en-US" sz="4800" u="none">
            <a:solidFill>
              <a:schemeClr val="accent1"/>
            </a:solidFill>
            <a:latin typeface="Arial Narrow" panose="020B0606020202030204" pitchFamily="34" charset="0"/>
          </a:endParaRPr>
        </a:p>
      </xdr:txBody>
    </xdr:sp>
    <xdr:clientData/>
  </xdr:twoCellAnchor>
  <xdr:twoCellAnchor>
    <xdr:from>
      <xdr:col>6</xdr:col>
      <xdr:colOff>228599</xdr:colOff>
      <xdr:row>212</xdr:row>
      <xdr:rowOff>9525</xdr:rowOff>
    </xdr:from>
    <xdr:to>
      <xdr:col>7</xdr:col>
      <xdr:colOff>980849</xdr:colOff>
      <xdr:row>222</xdr:row>
      <xdr:rowOff>19049</xdr:rowOff>
    </xdr:to>
    <xdr:sp macro="" textlink="">
      <xdr:nvSpPr>
        <xdr:cNvPr id="68" name="Rounded Rectangle 67">
          <a:extLst>
            <a:ext uri="{FF2B5EF4-FFF2-40B4-BE49-F238E27FC236}">
              <a16:creationId xmlns:a16="http://schemas.microsoft.com/office/drawing/2014/main" id="{00000000-0008-0000-0000-000044000000}"/>
            </a:ext>
          </a:extLst>
        </xdr:cNvPr>
        <xdr:cNvSpPr/>
      </xdr:nvSpPr>
      <xdr:spPr>
        <a:xfrm>
          <a:off x="6515099" y="37557075"/>
          <a:ext cx="1800000" cy="2038349"/>
        </a:xfrm>
        <a:prstGeom prst="roundRect">
          <a:avLst/>
        </a:prstGeom>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380999</xdr:colOff>
      <xdr:row>212</xdr:row>
      <xdr:rowOff>104775</xdr:rowOff>
    </xdr:from>
    <xdr:to>
      <xdr:col>7</xdr:col>
      <xdr:colOff>857250</xdr:colOff>
      <xdr:row>218</xdr:row>
      <xdr:rowOff>38100</xdr:rowOff>
    </xdr:to>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667499" y="37652325"/>
          <a:ext cx="1524001" cy="11620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Forage Surplus </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(or Shortfall) after feed purchases and herd </a:t>
          </a:r>
          <a:r>
            <a:rPr lang="en-US" sz="1200" b="1">
              <a:solidFill>
                <a:schemeClr val="bg1"/>
              </a:solidFill>
              <a:latin typeface="Arial Narrow" panose="020B0606020202030204" pitchFamily="34" charset="0"/>
            </a:rPr>
            <a:t>reduction</a:t>
          </a:r>
          <a:r>
            <a:rPr lang="en-US" sz="1400" b="1">
              <a:solidFill>
                <a:schemeClr val="bg1"/>
              </a:solidFill>
              <a:latin typeface="Arial Narrow" panose="020B0606020202030204" pitchFamily="34" charset="0"/>
            </a:rPr>
            <a:t> in</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 DM Tons </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6</xdr:col>
      <xdr:colOff>628650</xdr:colOff>
      <xdr:row>218</xdr:row>
      <xdr:rowOff>28575</xdr:rowOff>
    </xdr:from>
    <xdr:to>
      <xdr:col>7</xdr:col>
      <xdr:colOff>600075</xdr:colOff>
      <xdr:row>219</xdr:row>
      <xdr:rowOff>190500</xdr:rowOff>
    </xdr:to>
    <xdr:sp macro="" textlink="$C$227">
      <xdr:nvSpPr>
        <xdr:cNvPr id="70" name="TextBox 69">
          <a:extLst>
            <a:ext uri="{FF2B5EF4-FFF2-40B4-BE49-F238E27FC236}">
              <a16:creationId xmlns:a16="http://schemas.microsoft.com/office/drawing/2014/main" id="{00000000-0008-0000-0000-000046000000}"/>
            </a:ext>
          </a:extLst>
        </xdr:cNvPr>
        <xdr:cNvSpPr txBox="1"/>
      </xdr:nvSpPr>
      <xdr:spPr>
        <a:xfrm>
          <a:off x="6915150" y="38804850"/>
          <a:ext cx="1019175" cy="361950"/>
        </a:xfrm>
        <a:prstGeom prst="rect">
          <a:avLst/>
        </a:prstGeom>
        <a:solidFill>
          <a:schemeClr val="accent1">
            <a:lumMod val="20000"/>
            <a:lumOff val="8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EBDC5DF-601E-4965-A60D-867B55996DF6}" type="TxLink">
            <a:rPr lang="en-US" sz="1800" b="1" i="0" u="none" strike="noStrike">
              <a:solidFill>
                <a:schemeClr val="accent1"/>
              </a:solidFill>
              <a:latin typeface="Arial Narrow"/>
            </a:rPr>
            <a:pPr algn="ctr"/>
            <a:t> </a:t>
          </a:fld>
          <a:endParaRPr lang="en-US" sz="6600" u="none">
            <a:solidFill>
              <a:schemeClr val="accent1"/>
            </a:solidFill>
          </a:endParaRPr>
        </a:p>
      </xdr:txBody>
    </xdr:sp>
    <xdr:clientData/>
  </xdr:twoCellAnchor>
  <xdr:twoCellAnchor>
    <xdr:from>
      <xdr:col>2</xdr:col>
      <xdr:colOff>904875</xdr:colOff>
      <xdr:row>220</xdr:row>
      <xdr:rowOff>38100</xdr:rowOff>
    </xdr:from>
    <xdr:to>
      <xdr:col>4</xdr:col>
      <xdr:colOff>257175</xdr:colOff>
      <xdr:row>221</xdr:row>
      <xdr:rowOff>123825</xdr:rowOff>
    </xdr:to>
    <xdr:sp macro="" textlink="$E$227">
      <xdr:nvSpPr>
        <xdr:cNvPr id="71" name="TextBox 70">
          <a:extLst>
            <a:ext uri="{FF2B5EF4-FFF2-40B4-BE49-F238E27FC236}">
              <a16:creationId xmlns:a16="http://schemas.microsoft.com/office/drawing/2014/main" id="{00000000-0008-0000-0000-000047000000}"/>
            </a:ext>
          </a:extLst>
        </xdr:cNvPr>
        <xdr:cNvSpPr txBox="1"/>
      </xdr:nvSpPr>
      <xdr:spPr>
        <a:xfrm>
          <a:off x="3000375" y="39214425"/>
          <a:ext cx="1447800"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35A1430-FA14-489E-9FD2-C47A990E7A94}" type="TxLink">
            <a:rPr lang="en-US" sz="1400" b="1" i="0" u="none" strike="noStrike">
              <a:solidFill>
                <a:schemeClr val="bg1"/>
              </a:solidFill>
              <a:latin typeface="Arial Narrow" panose="020B0606020202030204" pitchFamily="34" charset="0"/>
            </a:rPr>
            <a:pPr algn="ctr"/>
            <a:t>Example = 37.5</a:t>
          </a:fld>
          <a:endParaRPr lang="en-US" sz="2800" b="1" u="none">
            <a:solidFill>
              <a:schemeClr val="bg1"/>
            </a:solidFill>
            <a:latin typeface="Arial Narrow" panose="020B0606020202030204" pitchFamily="34" charset="0"/>
          </a:endParaRPr>
        </a:p>
      </xdr:txBody>
    </xdr:sp>
    <xdr:clientData/>
  </xdr:twoCellAnchor>
  <xdr:twoCellAnchor>
    <xdr:from>
      <xdr:col>0</xdr:col>
      <xdr:colOff>542926</xdr:colOff>
      <xdr:row>220</xdr:row>
      <xdr:rowOff>38100</xdr:rowOff>
    </xdr:from>
    <xdr:to>
      <xdr:col>1</xdr:col>
      <xdr:colOff>981076</xdr:colOff>
      <xdr:row>221</xdr:row>
      <xdr:rowOff>123825</xdr:rowOff>
    </xdr:to>
    <xdr:sp macro="" textlink="$G$186">
      <xdr:nvSpPr>
        <xdr:cNvPr id="72" name="TextBox 71">
          <a:extLst>
            <a:ext uri="{FF2B5EF4-FFF2-40B4-BE49-F238E27FC236}">
              <a16:creationId xmlns:a16="http://schemas.microsoft.com/office/drawing/2014/main" id="{00000000-0008-0000-0000-000048000000}"/>
            </a:ext>
          </a:extLst>
        </xdr:cNvPr>
        <xdr:cNvSpPr txBox="1"/>
      </xdr:nvSpPr>
      <xdr:spPr>
        <a:xfrm>
          <a:off x="542926" y="39214425"/>
          <a:ext cx="1485900"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869AD85-B35B-46DB-B233-1FD74D5D5FF8}" type="TxLink">
            <a:rPr lang="en-US" sz="1400" b="1" i="0" u="none" strike="noStrike">
              <a:solidFill>
                <a:schemeClr val="bg1"/>
              </a:solidFill>
              <a:latin typeface="Arial Narrow" panose="020B0606020202030204" pitchFamily="34" charset="0"/>
            </a:rPr>
            <a:pPr algn="ctr"/>
            <a:t>Example = -90.7</a:t>
          </a:fld>
          <a:endParaRPr lang="en-US" sz="3200" b="1" u="none">
            <a:solidFill>
              <a:schemeClr val="bg1"/>
            </a:solidFill>
            <a:latin typeface="Arial Narrow" panose="020B0606020202030204" pitchFamily="34" charset="0"/>
          </a:endParaRPr>
        </a:p>
      </xdr:txBody>
    </xdr:sp>
    <xdr:clientData/>
  </xdr:twoCellAnchor>
  <xdr:twoCellAnchor>
    <xdr:from>
      <xdr:col>6</xdr:col>
      <xdr:colOff>457200</xdr:colOff>
      <xdr:row>220</xdr:row>
      <xdr:rowOff>66675</xdr:rowOff>
    </xdr:from>
    <xdr:to>
      <xdr:col>7</xdr:col>
      <xdr:colOff>838200</xdr:colOff>
      <xdr:row>221</xdr:row>
      <xdr:rowOff>152400</xdr:rowOff>
    </xdr:to>
    <xdr:sp macro="" textlink="$G$227">
      <xdr:nvSpPr>
        <xdr:cNvPr id="73" name="TextBox 72">
          <a:extLst>
            <a:ext uri="{FF2B5EF4-FFF2-40B4-BE49-F238E27FC236}">
              <a16:creationId xmlns:a16="http://schemas.microsoft.com/office/drawing/2014/main" id="{00000000-0008-0000-0000-000049000000}"/>
            </a:ext>
          </a:extLst>
        </xdr:cNvPr>
        <xdr:cNvSpPr txBox="1"/>
      </xdr:nvSpPr>
      <xdr:spPr>
        <a:xfrm>
          <a:off x="6743700" y="39243000"/>
          <a:ext cx="1428750" cy="2857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2569027C-5670-4AEB-81D7-950572B78445}" type="TxLink">
            <a:rPr lang="en-US" sz="1400" b="1" i="0" u="none" strike="noStrike">
              <a:solidFill>
                <a:schemeClr val="bg1"/>
              </a:solidFill>
              <a:latin typeface="Arial Narrow" panose="020B0606020202030204" pitchFamily="34" charset="0"/>
            </a:rPr>
            <a:pPr algn="ctr"/>
            <a:t>Example = -53.2</a:t>
          </a:fld>
          <a:endParaRPr lang="en-US" sz="3200" b="1" u="none">
            <a:solidFill>
              <a:schemeClr val="bg1"/>
            </a:solidFill>
            <a:latin typeface="Arial Narrow" panose="020B0606020202030204" pitchFamily="34" charset="0"/>
          </a:endParaRPr>
        </a:p>
      </xdr:txBody>
    </xdr:sp>
    <xdr:clientData/>
  </xdr:twoCellAnchor>
  <xdr:twoCellAnchor>
    <xdr:from>
      <xdr:col>2</xdr:col>
      <xdr:colOff>790575</xdr:colOff>
      <xdr:row>212</xdr:row>
      <xdr:rowOff>171450</xdr:rowOff>
    </xdr:from>
    <xdr:to>
      <xdr:col>4</xdr:col>
      <xdr:colOff>342900</xdr:colOff>
      <xdr:row>217</xdr:row>
      <xdr:rowOff>19049</xdr:rowOff>
    </xdr:to>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2886075" y="37719000"/>
          <a:ext cx="1647825" cy="876299"/>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DM Ton</a:t>
          </a:r>
        </a:p>
        <a:p>
          <a:pPr algn="ctr"/>
          <a:r>
            <a:rPr lang="en-US" sz="1400" b="1" baseline="0">
              <a:solidFill>
                <a:schemeClr val="bg1"/>
              </a:solidFill>
              <a:latin typeface="Arial Narrow" panose="020B0606020202030204" pitchFamily="34" charset="0"/>
            </a:rPr>
            <a:t>Reduction</a:t>
          </a:r>
          <a:r>
            <a:rPr lang="en-US" sz="1400" b="1">
              <a:solidFill>
                <a:schemeClr val="bg1"/>
              </a:solidFill>
              <a:latin typeface="Arial Narrow" panose="020B0606020202030204" pitchFamily="34" charset="0"/>
            </a:rPr>
            <a:t> after</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herd</a:t>
          </a:r>
          <a:r>
            <a:rPr lang="en-US" sz="1400" b="1" baseline="0">
              <a:solidFill>
                <a:schemeClr val="bg1"/>
              </a:solidFill>
              <a:latin typeface="Arial Narrow" panose="020B0606020202030204" pitchFamily="34" charset="0"/>
            </a:rPr>
            <a:t> reduction</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0</xdr:col>
      <xdr:colOff>504826</xdr:colOff>
      <xdr:row>212</xdr:row>
      <xdr:rowOff>171450</xdr:rowOff>
    </xdr:from>
    <xdr:to>
      <xdr:col>1</xdr:col>
      <xdr:colOff>1000126</xdr:colOff>
      <xdr:row>217</xdr:row>
      <xdr:rowOff>152400</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504826" y="37719000"/>
          <a:ext cx="1543050" cy="1009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latin typeface="Arial Narrow" panose="020B0606020202030204" pitchFamily="34" charset="0"/>
            </a:rPr>
            <a:t>Forage Surplus </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(or Shortfall) after feed purchases in</a:t>
          </a:r>
          <a:br>
            <a:rPr lang="en-US" sz="1400" b="1">
              <a:solidFill>
                <a:schemeClr val="bg1"/>
              </a:solidFill>
              <a:latin typeface="Arial Narrow" panose="020B0606020202030204" pitchFamily="34" charset="0"/>
            </a:rPr>
          </a:br>
          <a:r>
            <a:rPr lang="en-US" sz="1400" b="1">
              <a:solidFill>
                <a:schemeClr val="bg1"/>
              </a:solidFill>
              <a:latin typeface="Arial Narrow" panose="020B0606020202030204" pitchFamily="34" charset="0"/>
            </a:rPr>
            <a:t> DM Tons </a:t>
          </a:r>
          <a:endParaRPr lang="en-US" sz="1400" baseline="0">
            <a:solidFill>
              <a:schemeClr val="bg1"/>
            </a:solidFill>
            <a:latin typeface="Arial Narrow" panose="020B0606020202030204" pitchFamily="34" charset="0"/>
          </a:endParaRPr>
        </a:p>
        <a:p>
          <a:endParaRPr lang="en-US" sz="1100">
            <a:solidFill>
              <a:schemeClr val="bg1"/>
            </a:solidFill>
          </a:endParaRPr>
        </a:p>
      </xdr:txBody>
    </xdr:sp>
    <xdr:clientData/>
  </xdr:twoCellAnchor>
  <xdr:twoCellAnchor>
    <xdr:from>
      <xdr:col>2</xdr:col>
      <xdr:colOff>1019174</xdr:colOff>
      <xdr:row>180</xdr:row>
      <xdr:rowOff>0</xdr:rowOff>
    </xdr:from>
    <xdr:to>
      <xdr:col>5</xdr:col>
      <xdr:colOff>781050</xdr:colOff>
      <xdr:row>180</xdr:row>
      <xdr:rowOff>276225</xdr:rowOff>
    </xdr:to>
    <xdr:sp macro="" textlink="">
      <xdr:nvSpPr>
        <xdr:cNvPr id="62" name="TextBox 61">
          <a:hlinkClick xmlns:r="http://schemas.openxmlformats.org/officeDocument/2006/relationships" r:id="rId4" tooltip="Click here for FeedPlan Feed Ingredient Cost Calculator"/>
          <a:extLst>
            <a:ext uri="{FF2B5EF4-FFF2-40B4-BE49-F238E27FC236}">
              <a16:creationId xmlns:a16="http://schemas.microsoft.com/office/drawing/2014/main" id="{00000000-0008-0000-0000-00003E000000}"/>
            </a:ext>
          </a:extLst>
        </xdr:cNvPr>
        <xdr:cNvSpPr txBox="1"/>
      </xdr:nvSpPr>
      <xdr:spPr>
        <a:xfrm>
          <a:off x="3114674" y="40052625"/>
          <a:ext cx="2905126" cy="2762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Feed Ingredient Cost Calculator </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1019175</xdr:colOff>
      <xdr:row>181</xdr:row>
      <xdr:rowOff>266701</xdr:rowOff>
    </xdr:from>
    <xdr:to>
      <xdr:col>5</xdr:col>
      <xdr:colOff>342900</xdr:colOff>
      <xdr:row>182</xdr:row>
      <xdr:rowOff>276225</xdr:rowOff>
    </xdr:to>
    <xdr:sp macro="" textlink="">
      <xdr:nvSpPr>
        <xdr:cNvPr id="75" name="TextBox 74">
          <a:hlinkClick xmlns:r="http://schemas.openxmlformats.org/officeDocument/2006/relationships" r:id="rId10" tooltip="Click here for Hay Listing Service"/>
          <a:extLst>
            <a:ext uri="{FF2B5EF4-FFF2-40B4-BE49-F238E27FC236}">
              <a16:creationId xmlns:a16="http://schemas.microsoft.com/office/drawing/2014/main" id="{00000000-0008-0000-0000-00004B000000}"/>
            </a:ext>
          </a:extLst>
        </xdr:cNvPr>
        <xdr:cNvSpPr txBox="1"/>
      </xdr:nvSpPr>
      <xdr:spPr>
        <a:xfrm>
          <a:off x="3114675" y="40605076"/>
          <a:ext cx="2466975" cy="29527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Hay Listing Service</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1009650</xdr:colOff>
      <xdr:row>180</xdr:row>
      <xdr:rowOff>276225</xdr:rowOff>
    </xdr:from>
    <xdr:to>
      <xdr:col>5</xdr:col>
      <xdr:colOff>361950</xdr:colOff>
      <xdr:row>181</xdr:row>
      <xdr:rowOff>257175</xdr:rowOff>
    </xdr:to>
    <xdr:sp macro="" textlink="">
      <xdr:nvSpPr>
        <xdr:cNvPr id="77" name="TextBox 76">
          <a:hlinkClick xmlns:r="http://schemas.openxmlformats.org/officeDocument/2006/relationships" r:id="rId11" tooltip="Click here for Alfalfa Hay Production Costs"/>
          <a:extLst>
            <a:ext uri="{FF2B5EF4-FFF2-40B4-BE49-F238E27FC236}">
              <a16:creationId xmlns:a16="http://schemas.microsoft.com/office/drawing/2014/main" id="{00000000-0008-0000-0000-00004D000000}"/>
            </a:ext>
          </a:extLst>
        </xdr:cNvPr>
        <xdr:cNvSpPr txBox="1"/>
      </xdr:nvSpPr>
      <xdr:spPr>
        <a:xfrm>
          <a:off x="3105150" y="40328850"/>
          <a:ext cx="2495550" cy="2667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Alfalfa Hay Production Costs</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86</xdr:row>
      <xdr:rowOff>219075</xdr:rowOff>
    </xdr:from>
    <xdr:to>
      <xdr:col>4</xdr:col>
      <xdr:colOff>323850</xdr:colOff>
      <xdr:row>88</xdr:row>
      <xdr:rowOff>38100</xdr:rowOff>
    </xdr:to>
    <xdr:sp macro="" textlink="">
      <xdr:nvSpPr>
        <xdr:cNvPr id="79" name="TextBox 78">
          <a:hlinkClick xmlns:r="http://schemas.openxmlformats.org/officeDocument/2006/relationships" r:id="rId12" tooltip="Click here for list of Resources for Producers Affected by Dry Conditions"/>
          <a:extLst>
            <a:ext uri="{FF2B5EF4-FFF2-40B4-BE49-F238E27FC236}">
              <a16:creationId xmlns:a16="http://schemas.microsoft.com/office/drawing/2014/main" id="{00000000-0008-0000-0000-00004F000000}"/>
            </a:ext>
          </a:extLst>
        </xdr:cNvPr>
        <xdr:cNvSpPr txBox="1"/>
      </xdr:nvSpPr>
      <xdr:spPr>
        <a:xfrm>
          <a:off x="0" y="20278725"/>
          <a:ext cx="4514850" cy="2762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400" b="0" i="1" u="sng" baseline="0">
              <a:solidFill>
                <a:srgbClr val="0000FF"/>
              </a:solidFill>
              <a:uFill>
                <a:solidFill>
                  <a:srgbClr val="0000FF"/>
                </a:solidFill>
              </a:uFill>
              <a:latin typeface="Arial" panose="020B0604020202020204" pitchFamily="34" charset="0"/>
              <a:cs typeface="Arial" panose="020B0604020202020204" pitchFamily="34" charset="0"/>
            </a:rPr>
            <a:t>Resources for Producers Affected by Dry Conditions</a:t>
          </a:r>
          <a:endParaRPr lang="en-CA" sz="1400" b="0" i="1" u="non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133350</xdr:colOff>
      <xdr:row>3</xdr:row>
      <xdr:rowOff>171450</xdr:rowOff>
    </xdr:from>
    <xdr:to>
      <xdr:col>0</xdr:col>
      <xdr:colOff>781050</xdr:colOff>
      <xdr:row>3</xdr:row>
      <xdr:rowOff>196850</xdr:rowOff>
    </xdr:to>
    <xdr:sp macro="" textlink="">
      <xdr:nvSpPr>
        <xdr:cNvPr id="80" name="Rectangle 79">
          <a:extLst>
            <a:ext uri="{FF2B5EF4-FFF2-40B4-BE49-F238E27FC236}">
              <a16:creationId xmlns:a16="http://schemas.microsoft.com/office/drawing/2014/main" id="{00000000-0008-0000-0000-000050000000}"/>
            </a:ext>
          </a:extLst>
        </xdr:cNvPr>
        <xdr:cNvSpPr>
          <a:spLocks noChangeArrowheads="1"/>
        </xdr:cNvSpPr>
      </xdr:nvSpPr>
      <xdr:spPr bwMode="auto">
        <a:xfrm>
          <a:off x="133350" y="771525"/>
          <a:ext cx="647700" cy="25400"/>
        </a:xfrm>
        <a:prstGeom prst="rect">
          <a:avLst/>
        </a:prstGeom>
        <a:solidFill>
          <a:schemeClr val="bg1">
            <a:lumMod val="100000"/>
            <a:lumOff val="0"/>
          </a:schemeClr>
        </a:solidFill>
        <a:ln>
          <a:noFill/>
        </a:ln>
        <a:effectLst/>
        <a:extLst>
          <a:ext uri="{91240B29-F687-4F45-9708-019B960494DF}">
            <a14:hiddenLine xmlns:a14="http://schemas.microsoft.com/office/drawing/2010/main" w="19050">
              <a:solidFill>
                <a:srgbClr val="4A7EBB"/>
              </a:solidFill>
              <a:miter lim="800000"/>
              <a:headEnd/>
              <a:tailEnd/>
            </a14:hiddenLine>
          </a:ext>
          <a:ext uri="{AF507438-7753-43E0-B8FC-AC1667EBCBE1}">
            <a14:hiddenEffects xmlns:a14="http://schemas.microsoft.com/office/drawing/2010/main">
              <a:effectLst>
                <a:outerShdw dist="25400" dir="5400000" algn="ctr" rotWithShape="0">
                  <a:srgbClr val="808080">
                    <a:alpha val="35001"/>
                  </a:srgbClr>
                </a:outerShdw>
              </a:effectLst>
            </a14:hiddenEffects>
          </a:ext>
        </a:extLst>
      </xdr:spPr>
      <xdr:txBody>
        <a:bodyPr rot="0" vert="horz" wrap="square" lIns="91440" tIns="91440" rIns="91440" bIns="91440" anchor="t" anchorCtr="0" upright="1">
          <a:noAutofit/>
        </a:bodyPr>
        <a:lstStyle/>
        <a:p>
          <a:endParaRPr lang="en-US"/>
        </a:p>
      </xdr:txBody>
    </xdr:sp>
    <xdr:clientData/>
  </xdr:twoCellAnchor>
  <xdr:twoCellAnchor editAs="oneCell">
    <xdr:from>
      <xdr:col>2</xdr:col>
      <xdr:colOff>349094</xdr:colOff>
      <xdr:row>302</xdr:row>
      <xdr:rowOff>35493</xdr:rowOff>
    </xdr:from>
    <xdr:to>
      <xdr:col>7</xdr:col>
      <xdr:colOff>37290</xdr:colOff>
      <xdr:row>306</xdr:row>
      <xdr:rowOff>152400</xdr:rowOff>
    </xdr:to>
    <xdr:pic>
      <xdr:nvPicPr>
        <xdr:cNvPr id="81" name="Picture 5" descr="Farm Management Specialist contact details">
          <a:hlinkClick xmlns:r="http://schemas.openxmlformats.org/officeDocument/2006/relationships" r:id="rId13" tooltip="Click here for a list of Farm Management contacts."/>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444594" y="69215568"/>
          <a:ext cx="4926946" cy="1059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67</xdr:row>
      <xdr:rowOff>152400</xdr:rowOff>
    </xdr:from>
    <xdr:to>
      <xdr:col>9</xdr:col>
      <xdr:colOff>574021</xdr:colOff>
      <xdr:row>73</xdr:row>
      <xdr:rowOff>21657</xdr:rowOff>
    </xdr:to>
    <xdr:pic>
      <xdr:nvPicPr>
        <xdr:cNvPr id="2" name="Picture 5">
          <a:hlinkClick xmlns:r="http://schemas.openxmlformats.org/officeDocument/2006/relationships" r:id="rId1" tooltip="Click here for a list of Farm Management contacts."/>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50" y="13439775"/>
          <a:ext cx="4926946" cy="1059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4:P331"/>
  <sheetViews>
    <sheetView tabSelected="1" zoomScaleNormal="100" workbookViewId="0"/>
  </sheetViews>
  <sheetFormatPr defaultRowHeight="15.5" x14ac:dyDescent="0.35"/>
  <cols>
    <col min="1" max="8" width="15.81640625" style="9" customWidth="1"/>
    <col min="9" max="9" width="12.1796875" style="9" bestFit="1" customWidth="1"/>
  </cols>
  <sheetData>
    <row r="14" spans="1:6" ht="15.75" customHeight="1" x14ac:dyDescent="0.35">
      <c r="A14" s="225" t="s">
        <v>93</v>
      </c>
      <c r="B14" s="225"/>
      <c r="C14" s="225"/>
      <c r="D14" s="225"/>
      <c r="E14" s="225"/>
      <c r="F14" s="24"/>
    </row>
    <row r="15" spans="1:6" ht="15.75" customHeight="1" x14ac:dyDescent="0.35">
      <c r="A15" s="225"/>
      <c r="B15" s="225"/>
      <c r="C15" s="225"/>
      <c r="D15" s="225"/>
      <c r="E15" s="225"/>
      <c r="F15" s="24"/>
    </row>
    <row r="16" spans="1:6" ht="15.75" customHeight="1" x14ac:dyDescent="0.35">
      <c r="A16" s="225"/>
      <c r="B16" s="225"/>
      <c r="C16" s="225"/>
      <c r="D16" s="225"/>
      <c r="E16" s="225"/>
      <c r="F16" s="24"/>
    </row>
    <row r="17" spans="1:9" ht="15.75" customHeight="1" x14ac:dyDescent="0.35">
      <c r="A17" s="225"/>
      <c r="B17" s="225"/>
      <c r="C17" s="225"/>
      <c r="D17" s="225"/>
      <c r="E17" s="225"/>
      <c r="F17" s="24"/>
    </row>
    <row r="18" spans="1:9" ht="15.75" customHeight="1" x14ac:dyDescent="0.35">
      <c r="A18" s="225"/>
      <c r="B18" s="225"/>
      <c r="C18" s="225"/>
      <c r="D18" s="225"/>
      <c r="E18" s="225"/>
      <c r="F18" s="24"/>
    </row>
    <row r="19" spans="1:9" ht="15.75" customHeight="1" x14ac:dyDescent="0.35">
      <c r="A19" s="225"/>
      <c r="B19" s="225"/>
      <c r="C19" s="225"/>
      <c r="D19" s="225"/>
      <c r="E19" s="225"/>
      <c r="F19" s="24"/>
    </row>
    <row r="20" spans="1:9" ht="15.75" customHeight="1" x14ac:dyDescent="0.35">
      <c r="A20" s="225"/>
      <c r="B20" s="225"/>
      <c r="C20" s="225"/>
      <c r="D20" s="225"/>
      <c r="E20" s="225"/>
    </row>
    <row r="21" spans="1:9" ht="15.75" customHeight="1" x14ac:dyDescent="0.35">
      <c r="A21" s="225"/>
      <c r="B21" s="225"/>
      <c r="C21" s="225"/>
      <c r="D21" s="225"/>
      <c r="E21" s="225"/>
    </row>
    <row r="22" spans="1:9" ht="15.75" customHeight="1" x14ac:dyDescent="0.35">
      <c r="A22" s="225"/>
      <c r="B22" s="225"/>
      <c r="C22" s="225"/>
      <c r="D22" s="225"/>
      <c r="E22" s="225"/>
    </row>
    <row r="23" spans="1:9" ht="15.75" customHeight="1" x14ac:dyDescent="0.35">
      <c r="A23" s="225"/>
      <c r="B23" s="225"/>
      <c r="C23" s="225"/>
      <c r="D23" s="225"/>
      <c r="E23" s="225"/>
    </row>
    <row r="24" spans="1:9" ht="18" customHeight="1" x14ac:dyDescent="0.35">
      <c r="A24" s="225"/>
      <c r="B24" s="225"/>
      <c r="C24" s="225"/>
      <c r="D24" s="225"/>
      <c r="E24" s="225"/>
    </row>
    <row r="25" spans="1:9" x14ac:dyDescent="0.35">
      <c r="B25" s="10"/>
    </row>
    <row r="26" spans="1:9" s="23" customFormat="1" ht="22.5" customHeight="1" x14ac:dyDescent="0.35">
      <c r="A26" s="152" t="s">
        <v>94</v>
      </c>
      <c r="B26" s="27"/>
      <c r="C26" s="27"/>
      <c r="D26" s="27"/>
      <c r="E26" s="27"/>
      <c r="F26" s="27"/>
      <c r="G26" s="27"/>
      <c r="H26" s="27"/>
      <c r="I26" s="25"/>
    </row>
    <row r="27" spans="1:9" x14ac:dyDescent="0.35">
      <c r="B27" s="10"/>
    </row>
    <row r="28" spans="1:9" x14ac:dyDescent="0.35">
      <c r="A28" s="225" t="s">
        <v>98</v>
      </c>
      <c r="B28" s="225"/>
      <c r="C28" s="225"/>
      <c r="D28" s="225"/>
      <c r="E28" s="225"/>
      <c r="F28" s="225"/>
      <c r="G28" s="225"/>
      <c r="H28" s="225"/>
    </row>
    <row r="29" spans="1:9" x14ac:dyDescent="0.35">
      <c r="A29" s="225"/>
      <c r="B29" s="225"/>
      <c r="C29" s="225"/>
      <c r="D29" s="225"/>
      <c r="E29" s="225"/>
      <c r="F29" s="225"/>
      <c r="G29" s="225"/>
      <c r="H29" s="225"/>
    </row>
    <row r="30" spans="1:9" x14ac:dyDescent="0.35">
      <c r="A30" s="225"/>
      <c r="B30" s="225"/>
      <c r="C30" s="225"/>
      <c r="D30" s="225"/>
      <c r="E30" s="225"/>
      <c r="F30" s="225"/>
      <c r="G30" s="225"/>
      <c r="H30" s="225"/>
    </row>
    <row r="31" spans="1:9" x14ac:dyDescent="0.35">
      <c r="A31" s="225"/>
      <c r="B31" s="225"/>
      <c r="C31" s="225"/>
      <c r="D31" s="225"/>
      <c r="E31" s="225"/>
      <c r="F31" s="225"/>
      <c r="G31" s="225"/>
      <c r="H31" s="225"/>
    </row>
    <row r="32" spans="1:9" x14ac:dyDescent="0.35">
      <c r="A32" s="225"/>
      <c r="B32" s="225"/>
      <c r="C32" s="225"/>
      <c r="D32" s="225"/>
      <c r="E32" s="225"/>
      <c r="F32" s="225"/>
      <c r="G32" s="225"/>
      <c r="H32" s="225"/>
    </row>
    <row r="33" spans="1:8" x14ac:dyDescent="0.35">
      <c r="A33" s="225"/>
      <c r="B33" s="225"/>
      <c r="C33" s="225"/>
      <c r="D33" s="225"/>
      <c r="E33" s="225"/>
      <c r="F33" s="225"/>
      <c r="G33" s="225"/>
      <c r="H33" s="225"/>
    </row>
    <row r="34" spans="1:8" x14ac:dyDescent="0.35">
      <c r="A34" s="225"/>
      <c r="B34" s="225"/>
      <c r="C34" s="225"/>
      <c r="D34" s="225"/>
      <c r="E34" s="225"/>
      <c r="F34" s="225"/>
      <c r="G34" s="225"/>
      <c r="H34" s="225"/>
    </row>
    <row r="35" spans="1:8" x14ac:dyDescent="0.35">
      <c r="B35" s="10"/>
    </row>
    <row r="36" spans="1:8" ht="36" x14ac:dyDescent="0.35">
      <c r="B36" s="227" t="s">
        <v>92</v>
      </c>
      <c r="C36" s="129" t="s">
        <v>86</v>
      </c>
      <c r="D36" s="129" t="s">
        <v>87</v>
      </c>
      <c r="E36" s="129" t="s">
        <v>88</v>
      </c>
      <c r="F36" s="129" t="s">
        <v>89</v>
      </c>
      <c r="G36" s="130" t="s">
        <v>110</v>
      </c>
    </row>
    <row r="37" spans="1:8" ht="72" x14ac:dyDescent="0.35">
      <c r="B37" s="227"/>
      <c r="C37" s="129" t="s">
        <v>47</v>
      </c>
      <c r="D37" s="129" t="s">
        <v>144</v>
      </c>
      <c r="E37" s="130" t="s">
        <v>46</v>
      </c>
      <c r="F37" s="130" t="s">
        <v>91</v>
      </c>
      <c r="G37" s="130" t="s">
        <v>90</v>
      </c>
    </row>
    <row r="38" spans="1:8" ht="36" x14ac:dyDescent="0.35">
      <c r="B38" s="144" t="s">
        <v>84</v>
      </c>
      <c r="C38" s="145">
        <v>50</v>
      </c>
      <c r="D38" s="146">
        <v>1500</v>
      </c>
      <c r="E38" s="145">
        <v>200</v>
      </c>
      <c r="F38" s="146">
        <v>2.5</v>
      </c>
      <c r="G38" s="145">
        <f>C38*D38*F38%*E38/2000</f>
        <v>187.5</v>
      </c>
    </row>
    <row r="39" spans="1:8" ht="18" x14ac:dyDescent="0.4">
      <c r="B39" s="131" t="s">
        <v>34</v>
      </c>
      <c r="C39" s="132"/>
      <c r="D39" s="133"/>
      <c r="E39" s="132"/>
      <c r="F39" s="133"/>
      <c r="G39" s="134" t="str">
        <f>IF(C39=0,"",C39*D39*F39%*E39/2000)</f>
        <v/>
      </c>
    </row>
    <row r="40" spans="1:8" ht="18" x14ac:dyDescent="0.4">
      <c r="B40" s="131" t="s">
        <v>35</v>
      </c>
      <c r="C40" s="132"/>
      <c r="D40" s="133"/>
      <c r="E40" s="132"/>
      <c r="F40" s="133"/>
      <c r="G40" s="134" t="str">
        <f t="shared" ref="G40:G42" si="0">IF(C40=0,"",C40*D40*F40%*E40/2000)</f>
        <v/>
      </c>
    </row>
    <row r="41" spans="1:8" ht="36" x14ac:dyDescent="0.4">
      <c r="B41" s="135" t="s">
        <v>76</v>
      </c>
      <c r="C41" s="132"/>
      <c r="D41" s="133"/>
      <c r="E41" s="132"/>
      <c r="F41" s="133"/>
      <c r="G41" s="134" t="str">
        <f t="shared" si="0"/>
        <v/>
      </c>
    </row>
    <row r="42" spans="1:8" ht="36" customHeight="1" x14ac:dyDescent="0.35">
      <c r="B42" s="143" t="s">
        <v>162</v>
      </c>
      <c r="C42" s="140"/>
      <c r="D42" s="141"/>
      <c r="E42" s="140"/>
      <c r="F42" s="141"/>
      <c r="G42" s="142" t="str">
        <f t="shared" si="0"/>
        <v/>
      </c>
    </row>
    <row r="43" spans="1:8" ht="18" x14ac:dyDescent="0.4">
      <c r="B43" s="136"/>
      <c r="C43" s="136"/>
      <c r="D43" s="136"/>
      <c r="E43" s="136"/>
      <c r="F43" s="137" t="s">
        <v>99</v>
      </c>
      <c r="G43" s="138" t="str">
        <f>IF(SUM(G39:G42)=0,"",SUM(G39:G42))</f>
        <v/>
      </c>
    </row>
    <row r="44" spans="1:8" x14ac:dyDescent="0.35">
      <c r="E44" s="21"/>
      <c r="F44" s="22"/>
    </row>
    <row r="45" spans="1:8" ht="18" x14ac:dyDescent="0.4">
      <c r="A45" s="139" t="s">
        <v>158</v>
      </c>
      <c r="B45" s="58"/>
      <c r="C45" s="58"/>
      <c r="D45" s="58"/>
      <c r="E45" s="59"/>
      <c r="F45" s="22"/>
    </row>
    <row r="46" spans="1:8" ht="18" customHeight="1" x14ac:dyDescent="0.35">
      <c r="A46" s="225" t="s">
        <v>96</v>
      </c>
      <c r="B46" s="225"/>
      <c r="C46" s="225"/>
      <c r="D46" s="225"/>
      <c r="E46" s="225"/>
      <c r="F46" s="225"/>
      <c r="G46" s="225"/>
      <c r="H46" s="225"/>
    </row>
    <row r="47" spans="1:8" ht="18" customHeight="1" x14ac:dyDescent="0.35">
      <c r="A47" s="225"/>
      <c r="B47" s="225"/>
      <c r="C47" s="225"/>
      <c r="D47" s="225"/>
      <c r="E47" s="225"/>
      <c r="F47" s="225"/>
      <c r="G47" s="225"/>
      <c r="H47" s="225"/>
    </row>
    <row r="48" spans="1:8" ht="15.75" customHeight="1" x14ac:dyDescent="0.35">
      <c r="A48" s="127"/>
      <c r="B48" s="127"/>
      <c r="C48" s="127"/>
      <c r="D48" s="127"/>
      <c r="E48" s="127"/>
      <c r="F48" s="24"/>
    </row>
    <row r="49" spans="1:11" ht="15.75" customHeight="1" x14ac:dyDescent="0.35">
      <c r="A49" s="225" t="s">
        <v>185</v>
      </c>
      <c r="B49" s="225"/>
      <c r="C49" s="225"/>
      <c r="D49" s="225"/>
      <c r="E49" s="225"/>
      <c r="F49" s="24"/>
    </row>
    <row r="50" spans="1:11" ht="15.75" customHeight="1" x14ac:dyDescent="0.35">
      <c r="A50" s="225"/>
      <c r="B50" s="225"/>
      <c r="C50" s="225"/>
      <c r="D50" s="225"/>
      <c r="E50" s="225"/>
      <c r="F50" s="24"/>
    </row>
    <row r="51" spans="1:11" ht="15.75" customHeight="1" x14ac:dyDescent="0.35">
      <c r="A51" s="225"/>
      <c r="B51" s="225"/>
      <c r="C51" s="225"/>
      <c r="D51" s="225"/>
      <c r="E51" s="225"/>
      <c r="F51" s="12"/>
    </row>
    <row r="52" spans="1:11" ht="15.75" customHeight="1" x14ac:dyDescent="0.35">
      <c r="A52" s="225"/>
      <c r="B52" s="225"/>
      <c r="C52" s="225"/>
      <c r="D52" s="225"/>
      <c r="E52" s="225"/>
      <c r="F52" s="12"/>
    </row>
    <row r="53" spans="1:11" ht="15.75" customHeight="1" x14ac:dyDescent="0.35">
      <c r="A53" s="225"/>
      <c r="B53" s="225"/>
      <c r="C53" s="225"/>
      <c r="D53" s="225"/>
      <c r="E53" s="225"/>
      <c r="F53" s="12"/>
    </row>
    <row r="54" spans="1:11" ht="11.5" customHeight="1" x14ac:dyDescent="0.35">
      <c r="A54" s="225"/>
      <c r="B54" s="225"/>
      <c r="C54" s="225"/>
      <c r="D54" s="225"/>
      <c r="E54" s="225"/>
      <c r="F54" s="12"/>
    </row>
    <row r="55" spans="1:11" ht="14.5" customHeight="1" x14ac:dyDescent="0.35">
      <c r="A55" s="225"/>
      <c r="B55" s="225"/>
      <c r="C55" s="225"/>
      <c r="D55" s="225"/>
      <c r="E55" s="225"/>
      <c r="F55" s="12"/>
    </row>
    <row r="56" spans="1:11" ht="18.5" customHeight="1" x14ac:dyDescent="0.35">
      <c r="A56" s="225"/>
      <c r="B56" s="225"/>
      <c r="C56" s="225"/>
      <c r="D56" s="225"/>
      <c r="E56" s="225"/>
      <c r="F56" s="12"/>
    </row>
    <row r="57" spans="1:11" ht="18" customHeight="1" x14ac:dyDescent="0.35">
      <c r="A57" s="127"/>
      <c r="B57" s="127"/>
      <c r="C57" s="127"/>
      <c r="D57" s="127"/>
      <c r="E57" s="127"/>
      <c r="F57" s="12"/>
    </row>
    <row r="58" spans="1:11" x14ac:dyDescent="0.35">
      <c r="E58" s="11"/>
      <c r="F58" s="12"/>
    </row>
    <row r="59" spans="1:11" s="23" customFormat="1" ht="22.5" customHeight="1" x14ac:dyDescent="0.35">
      <c r="A59" s="152" t="s">
        <v>95</v>
      </c>
      <c r="B59" s="27"/>
      <c r="C59" s="27"/>
      <c r="D59" s="27"/>
      <c r="E59" s="27"/>
      <c r="F59" s="27"/>
      <c r="G59" s="27"/>
      <c r="H59" s="27"/>
      <c r="I59" s="25"/>
    </row>
    <row r="60" spans="1:11" x14ac:dyDescent="0.35">
      <c r="A60" s="26"/>
      <c r="B60" s="26"/>
      <c r="C60" s="26"/>
      <c r="D60" s="26"/>
      <c r="E60" s="26"/>
      <c r="F60" s="26"/>
      <c r="G60" s="26"/>
      <c r="H60" s="26"/>
    </row>
    <row r="61" spans="1:11" x14ac:dyDescent="0.35">
      <c r="A61" s="225" t="s">
        <v>163</v>
      </c>
      <c r="B61" s="225"/>
      <c r="C61" s="225"/>
      <c r="D61" s="225"/>
      <c r="E61" s="225"/>
      <c r="F61" s="225"/>
      <c r="G61" s="225"/>
      <c r="H61" s="225"/>
      <c r="K61" s="52"/>
    </row>
    <row r="62" spans="1:11" x14ac:dyDescent="0.35">
      <c r="A62" s="225"/>
      <c r="B62" s="225"/>
      <c r="C62" s="225"/>
      <c r="D62" s="225"/>
      <c r="E62" s="225"/>
      <c r="F62" s="225"/>
      <c r="G62" s="225"/>
      <c r="H62" s="225"/>
    </row>
    <row r="63" spans="1:11" x14ac:dyDescent="0.35">
      <c r="A63" s="225"/>
      <c r="B63" s="225"/>
      <c r="C63" s="225"/>
      <c r="D63" s="225"/>
      <c r="E63" s="225"/>
      <c r="F63" s="225"/>
      <c r="G63" s="225"/>
      <c r="H63" s="225"/>
    </row>
    <row r="64" spans="1:11" x14ac:dyDescent="0.35">
      <c r="A64" s="225"/>
      <c r="B64" s="225"/>
      <c r="C64" s="225"/>
      <c r="D64" s="225"/>
      <c r="E64" s="225"/>
      <c r="F64" s="225"/>
      <c r="G64" s="225"/>
      <c r="H64" s="225"/>
    </row>
    <row r="65" spans="1:8" x14ac:dyDescent="0.35">
      <c r="A65" s="225"/>
      <c r="B65" s="225"/>
      <c r="C65" s="225"/>
      <c r="D65" s="225"/>
      <c r="E65" s="225"/>
      <c r="F65" s="225"/>
      <c r="G65" s="225"/>
      <c r="H65" s="225"/>
    </row>
    <row r="66" spans="1:8" x14ac:dyDescent="0.35">
      <c r="A66" s="225"/>
      <c r="B66" s="225"/>
      <c r="C66" s="225"/>
      <c r="D66" s="225"/>
      <c r="E66" s="225"/>
      <c r="F66" s="225"/>
      <c r="G66" s="225"/>
      <c r="H66" s="225"/>
    </row>
    <row r="67" spans="1:8" x14ac:dyDescent="0.35">
      <c r="A67" s="225"/>
      <c r="B67" s="225"/>
      <c r="C67" s="225"/>
      <c r="D67" s="225"/>
      <c r="E67" s="225"/>
      <c r="F67" s="225"/>
      <c r="G67" s="225"/>
      <c r="H67" s="225"/>
    </row>
    <row r="68" spans="1:8" x14ac:dyDescent="0.35">
      <c r="A68" s="225"/>
      <c r="B68" s="225"/>
      <c r="C68" s="225"/>
      <c r="D68" s="225"/>
      <c r="E68" s="225"/>
      <c r="F68" s="225"/>
      <c r="G68" s="225"/>
      <c r="H68" s="225"/>
    </row>
    <row r="69" spans="1:8" x14ac:dyDescent="0.35">
      <c r="A69" s="26"/>
      <c r="B69" s="26"/>
      <c r="C69" s="26"/>
      <c r="D69" s="26"/>
      <c r="E69" s="26"/>
      <c r="F69" s="26"/>
      <c r="G69" s="26"/>
      <c r="H69" s="26"/>
    </row>
    <row r="70" spans="1:8" ht="18" x14ac:dyDescent="0.35">
      <c r="A70" s="26"/>
      <c r="B70"/>
      <c r="C70" s="226" t="s">
        <v>141</v>
      </c>
      <c r="D70" s="129" t="s">
        <v>86</v>
      </c>
      <c r="E70" s="129" t="s">
        <v>87</v>
      </c>
      <c r="F70" s="147" t="s">
        <v>109</v>
      </c>
      <c r="G70" s="26"/>
      <c r="H70" s="26"/>
    </row>
    <row r="71" spans="1:8" ht="36" x14ac:dyDescent="0.35">
      <c r="C71" s="226"/>
      <c r="D71" s="148" t="s">
        <v>97</v>
      </c>
      <c r="E71" s="148" t="s">
        <v>39</v>
      </c>
      <c r="F71" s="148" t="s">
        <v>40</v>
      </c>
    </row>
    <row r="72" spans="1:8" ht="18" x14ac:dyDescent="0.35">
      <c r="C72" s="144" t="s">
        <v>85</v>
      </c>
      <c r="D72" s="145">
        <v>12</v>
      </c>
      <c r="E72" s="146">
        <v>100</v>
      </c>
      <c r="F72" s="145">
        <f t="shared" ref="F72" si="1">E72*(100-D72)/100</f>
        <v>88</v>
      </c>
    </row>
    <row r="73" spans="1:8" ht="18" x14ac:dyDescent="0.4">
      <c r="C73" s="131" t="s">
        <v>48</v>
      </c>
      <c r="D73" s="132">
        <v>12</v>
      </c>
      <c r="E73" s="133"/>
      <c r="F73" s="134" t="str">
        <f>IF(E73=0,"",E73*(100-D73)/100)</f>
        <v/>
      </c>
    </row>
    <row r="74" spans="1:8" ht="18" x14ac:dyDescent="0.4">
      <c r="C74" s="149" t="s">
        <v>19</v>
      </c>
      <c r="D74" s="132">
        <v>65</v>
      </c>
      <c r="E74" s="133"/>
      <c r="F74" s="134" t="str">
        <f t="shared" ref="F74:F78" si="2">IF(E74=0,"",E74*(100-D74)/100)</f>
        <v/>
      </c>
    </row>
    <row r="75" spans="1:8" ht="18" x14ac:dyDescent="0.4">
      <c r="C75" s="149" t="s">
        <v>30</v>
      </c>
      <c r="D75" s="132">
        <v>60</v>
      </c>
      <c r="E75" s="133"/>
      <c r="F75" s="134" t="str">
        <f t="shared" si="2"/>
        <v/>
      </c>
    </row>
    <row r="76" spans="1:8" ht="18" x14ac:dyDescent="0.4">
      <c r="C76" s="149" t="s">
        <v>31</v>
      </c>
      <c r="D76" s="132">
        <v>60</v>
      </c>
      <c r="E76" s="133"/>
      <c r="F76" s="134" t="str">
        <f t="shared" si="2"/>
        <v/>
      </c>
    </row>
    <row r="77" spans="1:8" ht="18" x14ac:dyDescent="0.4">
      <c r="C77" s="149" t="s">
        <v>32</v>
      </c>
      <c r="D77" s="132">
        <v>50</v>
      </c>
      <c r="E77" s="133"/>
      <c r="F77" s="134" t="str">
        <f t="shared" si="2"/>
        <v/>
      </c>
    </row>
    <row r="78" spans="1:8" ht="18" x14ac:dyDescent="0.4">
      <c r="C78" s="131" t="s">
        <v>33</v>
      </c>
      <c r="D78" s="132">
        <v>12</v>
      </c>
      <c r="E78" s="133"/>
      <c r="F78" s="134" t="str">
        <f t="shared" si="2"/>
        <v/>
      </c>
    </row>
    <row r="79" spans="1:8" ht="15.75" customHeight="1" x14ac:dyDescent="0.4">
      <c r="C79" s="136"/>
      <c r="D79" s="150"/>
      <c r="E79" s="137" t="s">
        <v>100</v>
      </c>
      <c r="F79" s="151" t="str">
        <f>IF(SUM(F73:F78)=0,"",SUM(F73:F78))</f>
        <v/>
      </c>
    </row>
    <row r="80" spans="1:8" ht="15.75" customHeight="1" x14ac:dyDescent="0.35"/>
    <row r="81" spans="1:9" ht="15.75" customHeight="1" x14ac:dyDescent="0.35"/>
    <row r="82" spans="1:9" ht="15.75" customHeight="1" x14ac:dyDescent="0.35">
      <c r="A82" s="225" t="s">
        <v>142</v>
      </c>
      <c r="B82" s="225"/>
      <c r="C82" s="225"/>
      <c r="D82" s="225"/>
      <c r="E82" s="225"/>
      <c r="F82" s="24"/>
      <c r="G82" s="24"/>
      <c r="H82" s="24"/>
    </row>
    <row r="83" spans="1:9" ht="15.75" customHeight="1" x14ac:dyDescent="0.35">
      <c r="A83" s="225"/>
      <c r="B83" s="225"/>
      <c r="C83" s="225"/>
      <c r="D83" s="225"/>
      <c r="E83" s="225"/>
      <c r="F83" s="24"/>
      <c r="G83" s="24"/>
      <c r="H83" s="24"/>
    </row>
    <row r="84" spans="1:9" ht="15.75" customHeight="1" x14ac:dyDescent="0.35">
      <c r="A84" s="225"/>
      <c r="B84" s="225"/>
      <c r="C84" s="225"/>
      <c r="D84" s="225"/>
      <c r="E84" s="225"/>
      <c r="F84" s="24"/>
    </row>
    <row r="85" spans="1:9" ht="15.75" customHeight="1" x14ac:dyDescent="0.35">
      <c r="A85" s="225"/>
      <c r="B85" s="225"/>
      <c r="C85" s="225"/>
      <c r="D85" s="225"/>
      <c r="E85" s="225"/>
      <c r="F85" s="24"/>
    </row>
    <row r="86" spans="1:9" ht="15.75" customHeight="1" x14ac:dyDescent="0.35">
      <c r="A86" s="225"/>
      <c r="B86" s="225"/>
      <c r="C86" s="225"/>
      <c r="D86" s="225"/>
      <c r="E86" s="225"/>
      <c r="F86" s="24"/>
    </row>
    <row r="87" spans="1:9" ht="18" customHeight="1" x14ac:dyDescent="0.35">
      <c r="A87" s="225"/>
      <c r="B87" s="225"/>
      <c r="C87" s="225"/>
      <c r="D87" s="225"/>
      <c r="E87" s="225"/>
      <c r="F87" s="24"/>
    </row>
    <row r="88" spans="1:9" ht="18" customHeight="1" x14ac:dyDescent="0.35">
      <c r="A88" s="127"/>
      <c r="B88" s="127"/>
      <c r="C88" s="127"/>
      <c r="D88" s="127"/>
      <c r="E88" s="127"/>
      <c r="F88" s="24"/>
    </row>
    <row r="89" spans="1:9" ht="22.5" customHeight="1" x14ac:dyDescent="0.35"/>
    <row r="90" spans="1:9" ht="22.5" customHeight="1" x14ac:dyDescent="0.35"/>
    <row r="91" spans="1:9" ht="22.5" customHeight="1" x14ac:dyDescent="0.35"/>
    <row r="92" spans="1:9" ht="18" customHeight="1" x14ac:dyDescent="0.35"/>
    <row r="93" spans="1:9" s="23" customFormat="1" ht="22.5" customHeight="1" x14ac:dyDescent="0.35">
      <c r="A93" s="152" t="s">
        <v>182</v>
      </c>
      <c r="B93" s="27"/>
      <c r="C93" s="27"/>
      <c r="D93" s="27"/>
      <c r="E93" s="27"/>
      <c r="F93" s="27"/>
      <c r="G93" s="27"/>
      <c r="H93" s="27"/>
      <c r="I93" s="25"/>
    </row>
    <row r="95" spans="1:9" ht="15.75" customHeight="1" x14ac:dyDescent="0.35">
      <c r="A95" s="225" t="s">
        <v>164</v>
      </c>
      <c r="B95" s="225"/>
      <c r="C95" s="225"/>
      <c r="D95" s="225"/>
      <c r="E95" s="225"/>
      <c r="F95" s="225"/>
      <c r="G95" s="225"/>
      <c r="H95" s="225"/>
    </row>
    <row r="96" spans="1:9" ht="15.75" customHeight="1" x14ac:dyDescent="0.35">
      <c r="A96" s="225"/>
      <c r="B96" s="225"/>
      <c r="C96" s="225"/>
      <c r="D96" s="225"/>
      <c r="E96" s="225"/>
      <c r="F96" s="225"/>
      <c r="G96" s="225"/>
      <c r="H96" s="225"/>
    </row>
    <row r="97" spans="1:12" ht="15.75" customHeight="1" x14ac:dyDescent="0.35">
      <c r="A97" s="225"/>
      <c r="B97" s="225"/>
      <c r="C97" s="225"/>
      <c r="D97" s="225"/>
      <c r="E97" s="225"/>
      <c r="F97" s="225"/>
      <c r="G97" s="225"/>
      <c r="H97" s="225"/>
    </row>
    <row r="98" spans="1:12" ht="15.75" customHeight="1" x14ac:dyDescent="0.35">
      <c r="A98" s="225"/>
      <c r="B98" s="225"/>
      <c r="C98" s="225"/>
      <c r="D98" s="225"/>
      <c r="E98" s="225"/>
      <c r="F98" s="225"/>
      <c r="G98" s="225"/>
      <c r="H98" s="225"/>
    </row>
    <row r="99" spans="1:12" x14ac:dyDescent="0.35">
      <c r="A99" s="225"/>
      <c r="B99" s="225"/>
      <c r="C99" s="225"/>
      <c r="D99" s="225"/>
      <c r="E99" s="225"/>
      <c r="F99" s="225"/>
      <c r="G99" s="225"/>
      <c r="H99" s="225"/>
    </row>
    <row r="100" spans="1:12" x14ac:dyDescent="0.35">
      <c r="A100" s="24"/>
      <c r="B100" s="24"/>
      <c r="C100" s="24"/>
      <c r="D100" s="24"/>
      <c r="E100" s="24"/>
      <c r="F100" s="24"/>
    </row>
    <row r="103" spans="1:12" ht="18" x14ac:dyDescent="0.4">
      <c r="L103" s="29"/>
    </row>
    <row r="116" spans="1:9" ht="15.75" customHeight="1" x14ac:dyDescent="0.35"/>
    <row r="117" spans="1:9" x14ac:dyDescent="0.35">
      <c r="A117" s="225" t="s">
        <v>101</v>
      </c>
      <c r="B117" s="225"/>
      <c r="C117" s="225"/>
      <c r="D117" s="225"/>
      <c r="E117" s="225"/>
      <c r="F117" s="225"/>
      <c r="G117" s="225"/>
      <c r="H117" s="225"/>
    </row>
    <row r="118" spans="1:9" x14ac:dyDescent="0.35">
      <c r="A118" s="225"/>
      <c r="B118" s="225"/>
      <c r="C118" s="225"/>
      <c r="D118" s="225"/>
      <c r="E118" s="225"/>
      <c r="F118" s="225"/>
      <c r="G118" s="225"/>
      <c r="H118" s="225"/>
    </row>
    <row r="119" spans="1:9" x14ac:dyDescent="0.35">
      <c r="A119" s="225"/>
      <c r="B119" s="225"/>
      <c r="C119" s="225"/>
      <c r="D119" s="225"/>
      <c r="E119" s="225"/>
      <c r="F119" s="225"/>
      <c r="G119" s="225"/>
      <c r="H119" s="225"/>
    </row>
    <row r="120" spans="1:9" x14ac:dyDescent="0.35">
      <c r="A120" s="225"/>
      <c r="B120" s="225"/>
      <c r="C120" s="225"/>
      <c r="D120" s="225"/>
      <c r="E120" s="225"/>
      <c r="F120" s="225"/>
      <c r="G120" s="225"/>
      <c r="H120" s="225"/>
    </row>
    <row r="122" spans="1:9" s="33" customFormat="1" ht="38" hidden="1" customHeight="1" thickBot="1" x14ac:dyDescent="0.4">
      <c r="A122" s="244" t="s">
        <v>74</v>
      </c>
      <c r="B122" s="244"/>
      <c r="C122" s="31" t="str">
        <f>IF(G43="","",F79-G43)</f>
        <v/>
      </c>
      <c r="D122" s="30"/>
      <c r="E122" s="17"/>
      <c r="F122" s="32" t="str">
        <f>IF(G43="","Example = "&amp;G38,"")</f>
        <v>Example = 187.5</v>
      </c>
      <c r="G122" s="32" t="str">
        <f>IF(F79="","Example = "&amp;F72,"")</f>
        <v>Example = 88</v>
      </c>
      <c r="H122" s="32" t="str">
        <f>IF(C122="","Example = "&amp;F72-G38,"")</f>
        <v>Example = -99.5</v>
      </c>
      <c r="I122" s="17"/>
    </row>
    <row r="123" spans="1:9" s="23" customFormat="1" ht="22.5" customHeight="1" x14ac:dyDescent="0.35">
      <c r="A123" s="152" t="s">
        <v>159</v>
      </c>
      <c r="B123" s="27"/>
      <c r="C123" s="27"/>
      <c r="D123" s="27"/>
      <c r="E123" s="27"/>
      <c r="F123" s="27"/>
      <c r="G123" s="27"/>
      <c r="H123" s="27"/>
      <c r="I123" s="25"/>
    </row>
    <row r="124" spans="1:9" ht="14.5" customHeight="1" x14ac:dyDescent="0.35">
      <c r="A124" s="14"/>
      <c r="B124" s="14"/>
      <c r="C124" s="12"/>
      <c r="D124" s="13"/>
    </row>
    <row r="125" spans="1:9" s="56" customFormat="1" ht="14.5" customHeight="1" x14ac:dyDescent="0.35">
      <c r="A125" s="225" t="s">
        <v>102</v>
      </c>
      <c r="B125" s="225"/>
      <c r="C125" s="225"/>
      <c r="D125" s="225"/>
      <c r="E125" s="225"/>
      <c r="F125" s="225"/>
      <c r="G125" s="225"/>
      <c r="H125" s="225"/>
      <c r="I125" s="9"/>
    </row>
    <row r="126" spans="1:9" s="56" customFormat="1" ht="14.5" customHeight="1" x14ac:dyDescent="0.35">
      <c r="A126" s="225"/>
      <c r="B126" s="225"/>
      <c r="C126" s="225"/>
      <c r="D126" s="225"/>
      <c r="E126" s="225"/>
      <c r="F126" s="225"/>
      <c r="G126" s="225"/>
      <c r="H126" s="225"/>
      <c r="I126" s="9"/>
    </row>
    <row r="127" spans="1:9" s="56" customFormat="1" ht="14.5" customHeight="1" x14ac:dyDescent="0.35">
      <c r="A127" s="225"/>
      <c r="B127" s="225"/>
      <c r="C127" s="225"/>
      <c r="D127" s="225"/>
      <c r="E127" s="225"/>
      <c r="F127" s="225"/>
      <c r="G127" s="225"/>
      <c r="H127" s="225"/>
      <c r="I127" s="9"/>
    </row>
    <row r="128" spans="1:9" s="56" customFormat="1" ht="14.5" customHeight="1" x14ac:dyDescent="0.35">
      <c r="A128" s="225"/>
      <c r="B128" s="225"/>
      <c r="C128" s="225"/>
      <c r="D128" s="225"/>
      <c r="E128" s="225"/>
      <c r="F128" s="225"/>
      <c r="G128" s="225"/>
      <c r="H128" s="225"/>
      <c r="I128" s="9"/>
    </row>
    <row r="129" spans="1:9" s="56" customFormat="1" ht="14.5" customHeight="1" x14ac:dyDescent="0.35">
      <c r="A129" s="225"/>
      <c r="B129" s="225"/>
      <c r="C129" s="225"/>
      <c r="D129" s="225"/>
      <c r="E129" s="225"/>
      <c r="F129" s="225"/>
      <c r="G129" s="225"/>
      <c r="H129" s="225"/>
      <c r="I129" s="9"/>
    </row>
    <row r="130" spans="1:9" s="56" customFormat="1" ht="14.5" customHeight="1" x14ac:dyDescent="0.35">
      <c r="A130" s="225"/>
      <c r="B130" s="225"/>
      <c r="C130" s="225"/>
      <c r="D130" s="225"/>
      <c r="E130" s="225"/>
      <c r="F130" s="225"/>
      <c r="G130" s="225"/>
      <c r="H130" s="225"/>
      <c r="I130" s="9"/>
    </row>
    <row r="131" spans="1:9" s="56" customFormat="1" ht="14.5" customHeight="1" x14ac:dyDescent="0.35">
      <c r="A131" s="225"/>
      <c r="B131" s="225"/>
      <c r="C131" s="225"/>
      <c r="D131" s="225"/>
      <c r="E131" s="225"/>
      <c r="F131" s="225"/>
      <c r="G131" s="225"/>
      <c r="H131" s="225"/>
      <c r="I131" s="9"/>
    </row>
    <row r="132" spans="1:9" s="56" customFormat="1" ht="14.5" customHeight="1" x14ac:dyDescent="0.35">
      <c r="A132" s="225"/>
      <c r="B132" s="225"/>
      <c r="C132" s="225"/>
      <c r="D132" s="225"/>
      <c r="E132" s="225"/>
      <c r="F132" s="225"/>
      <c r="G132" s="225"/>
      <c r="H132" s="225"/>
      <c r="I132" s="9"/>
    </row>
    <row r="133" spans="1:9" s="56" customFormat="1" ht="14.5" customHeight="1" x14ac:dyDescent="0.35">
      <c r="A133" s="225"/>
      <c r="B133" s="225"/>
      <c r="C133" s="225"/>
      <c r="D133" s="225"/>
      <c r="E133" s="225"/>
      <c r="F133" s="225"/>
      <c r="G133" s="225"/>
      <c r="H133" s="225"/>
      <c r="I133" s="9"/>
    </row>
    <row r="134" spans="1:9" s="56" customFormat="1" ht="14.5" customHeight="1" x14ac:dyDescent="0.35">
      <c r="A134" s="225"/>
      <c r="B134" s="225"/>
      <c r="C134" s="225"/>
      <c r="D134" s="225"/>
      <c r="E134" s="225"/>
      <c r="F134" s="225"/>
      <c r="G134" s="225"/>
      <c r="H134" s="225"/>
      <c r="I134" s="9"/>
    </row>
    <row r="135" spans="1:9" s="56" customFormat="1" ht="14.5" customHeight="1" x14ac:dyDescent="0.35">
      <c r="A135" s="225"/>
      <c r="B135" s="225"/>
      <c r="C135" s="225"/>
      <c r="D135" s="225"/>
      <c r="E135" s="225"/>
      <c r="F135" s="225"/>
      <c r="G135" s="225"/>
      <c r="H135" s="225"/>
      <c r="I135" s="9"/>
    </row>
    <row r="136" spans="1:9" s="56" customFormat="1" ht="14.5" customHeight="1" x14ac:dyDescent="0.35">
      <c r="A136" s="225"/>
      <c r="B136" s="225"/>
      <c r="C136" s="225"/>
      <c r="D136" s="225"/>
      <c r="E136" s="225"/>
      <c r="F136" s="225"/>
      <c r="G136" s="225"/>
      <c r="H136" s="225"/>
      <c r="I136" s="9"/>
    </row>
    <row r="137" spans="1:9" s="56" customFormat="1" ht="14.5" customHeight="1" x14ac:dyDescent="0.35">
      <c r="A137" s="225"/>
      <c r="B137" s="225"/>
      <c r="C137" s="225"/>
      <c r="D137" s="225"/>
      <c r="E137" s="225"/>
      <c r="F137" s="225"/>
      <c r="G137" s="225"/>
      <c r="H137" s="225"/>
      <c r="I137" s="9"/>
    </row>
    <row r="138" spans="1:9" s="56" customFormat="1" ht="14.5" customHeight="1" x14ac:dyDescent="0.35">
      <c r="A138" s="225"/>
      <c r="B138" s="225"/>
      <c r="C138" s="225"/>
      <c r="D138" s="225"/>
      <c r="E138" s="225"/>
      <c r="F138" s="225"/>
      <c r="G138" s="225"/>
      <c r="H138" s="225"/>
      <c r="I138" s="9"/>
    </row>
    <row r="139" spans="1:9" s="56" customFormat="1" ht="14.5" customHeight="1" x14ac:dyDescent="0.35">
      <c r="A139" s="14"/>
      <c r="B139" s="14"/>
      <c r="C139" s="12"/>
      <c r="D139" s="13"/>
      <c r="E139" s="9"/>
      <c r="F139" s="9"/>
      <c r="G139" s="9"/>
      <c r="H139" s="9"/>
      <c r="I139" s="9"/>
    </row>
    <row r="140" spans="1:9" s="56" customFormat="1" ht="18" customHeight="1" x14ac:dyDescent="0.4">
      <c r="A140" s="14"/>
      <c r="B140" s="226" t="s">
        <v>141</v>
      </c>
      <c r="C140" s="153" t="s">
        <v>86</v>
      </c>
      <c r="D140" s="153" t="s">
        <v>87</v>
      </c>
      <c r="E140" s="153" t="s">
        <v>88</v>
      </c>
      <c r="F140" s="153" t="s">
        <v>111</v>
      </c>
      <c r="G140" s="153" t="s">
        <v>112</v>
      </c>
      <c r="H140" s="9"/>
      <c r="I140" s="9"/>
    </row>
    <row r="141" spans="1:9" s="56" customFormat="1" ht="36" x14ac:dyDescent="0.4">
      <c r="A141" s="9"/>
      <c r="B141" s="226"/>
      <c r="C141" s="154" t="s">
        <v>72</v>
      </c>
      <c r="D141" s="155" t="s">
        <v>73</v>
      </c>
      <c r="E141" s="155" t="s">
        <v>97</v>
      </c>
      <c r="F141" s="155" t="s">
        <v>40</v>
      </c>
      <c r="G141" s="155" t="s">
        <v>51</v>
      </c>
      <c r="H141" s="9"/>
      <c r="I141" s="9"/>
    </row>
    <row r="142" spans="1:9" s="56" customFormat="1" ht="18" x14ac:dyDescent="0.4">
      <c r="A142" s="9"/>
      <c r="B142" s="162" t="s">
        <v>85</v>
      </c>
      <c r="C142" s="145">
        <v>10</v>
      </c>
      <c r="D142" s="163">
        <v>100</v>
      </c>
      <c r="E142" s="145">
        <v>12</v>
      </c>
      <c r="F142" s="146">
        <f t="shared" ref="F142" si="3">C142*(100-E142)/100</f>
        <v>8.8000000000000007</v>
      </c>
      <c r="G142" s="164">
        <f t="shared" ref="G142" si="4">C142*D142</f>
        <v>1000</v>
      </c>
      <c r="H142" s="9"/>
      <c r="I142" s="9"/>
    </row>
    <row r="143" spans="1:9" s="56" customFormat="1" ht="18" x14ac:dyDescent="0.4">
      <c r="A143" s="9"/>
      <c r="B143" s="149" t="s">
        <v>48</v>
      </c>
      <c r="C143" s="132"/>
      <c r="D143" s="156"/>
      <c r="E143" s="132">
        <v>12</v>
      </c>
      <c r="F143" s="157" t="str">
        <f>IF(C143=0,"",C143*(100-E143)/100)</f>
        <v/>
      </c>
      <c r="G143" s="158" t="str">
        <f>IF(C143=0,"",C143*D143)</f>
        <v/>
      </c>
      <c r="H143" s="9"/>
      <c r="I143" s="9"/>
    </row>
    <row r="144" spans="1:9" s="56" customFormat="1" ht="18" x14ac:dyDescent="0.4">
      <c r="A144" s="9"/>
      <c r="B144" s="149" t="s">
        <v>19</v>
      </c>
      <c r="C144" s="132"/>
      <c r="D144" s="156"/>
      <c r="E144" s="132">
        <v>65</v>
      </c>
      <c r="F144" s="157" t="str">
        <f t="shared" ref="F144:F148" si="5">IF(C144=0,"",C144*(100-E144)/100)</f>
        <v/>
      </c>
      <c r="G144" s="158" t="str">
        <f t="shared" ref="G144:G148" si="6">IF(C144=0,"",C144*D144)</f>
        <v/>
      </c>
      <c r="H144" s="9"/>
      <c r="I144" s="9"/>
    </row>
    <row r="145" spans="1:12" s="56" customFormat="1" ht="18" x14ac:dyDescent="0.4">
      <c r="A145" s="9"/>
      <c r="B145" s="149" t="s">
        <v>30</v>
      </c>
      <c r="C145" s="132"/>
      <c r="D145" s="156"/>
      <c r="E145" s="132">
        <v>60</v>
      </c>
      <c r="F145" s="157" t="str">
        <f t="shared" si="5"/>
        <v/>
      </c>
      <c r="G145" s="158" t="str">
        <f t="shared" si="6"/>
        <v/>
      </c>
      <c r="H145" s="9"/>
      <c r="I145" s="9"/>
    </row>
    <row r="146" spans="1:12" s="56" customFormat="1" ht="18" x14ac:dyDescent="0.4">
      <c r="A146" s="9"/>
      <c r="B146" s="149" t="s">
        <v>31</v>
      </c>
      <c r="C146" s="132"/>
      <c r="D146" s="156"/>
      <c r="E146" s="132">
        <v>60</v>
      </c>
      <c r="F146" s="157" t="str">
        <f t="shared" si="5"/>
        <v/>
      </c>
      <c r="G146" s="158" t="str">
        <f t="shared" si="6"/>
        <v/>
      </c>
      <c r="H146" s="9"/>
      <c r="I146" s="9"/>
    </row>
    <row r="147" spans="1:12" s="56" customFormat="1" ht="18" x14ac:dyDescent="0.4">
      <c r="A147" s="9"/>
      <c r="B147" s="149" t="s">
        <v>32</v>
      </c>
      <c r="C147" s="132"/>
      <c r="D147" s="156"/>
      <c r="E147" s="132">
        <v>50</v>
      </c>
      <c r="F147" s="157" t="str">
        <f t="shared" si="5"/>
        <v/>
      </c>
      <c r="G147" s="158" t="str">
        <f t="shared" si="6"/>
        <v/>
      </c>
      <c r="H147" s="9"/>
      <c r="I147" s="9"/>
    </row>
    <row r="148" spans="1:12" s="56" customFormat="1" ht="18" x14ac:dyDescent="0.4">
      <c r="A148" s="9"/>
      <c r="B148" s="149" t="s">
        <v>33</v>
      </c>
      <c r="C148" s="132"/>
      <c r="D148" s="156"/>
      <c r="E148" s="132">
        <v>12</v>
      </c>
      <c r="F148" s="157" t="str">
        <f t="shared" si="5"/>
        <v/>
      </c>
      <c r="G148" s="158" t="str">
        <f t="shared" si="6"/>
        <v/>
      </c>
      <c r="H148" s="9"/>
      <c r="I148" s="9"/>
    </row>
    <row r="149" spans="1:12" s="56" customFormat="1" ht="18" x14ac:dyDescent="0.4">
      <c r="A149" s="9"/>
      <c r="B149" s="136"/>
      <c r="C149" s="136"/>
      <c r="D149" s="136"/>
      <c r="E149" s="159" t="s">
        <v>103</v>
      </c>
      <c r="F149" s="151" t="str">
        <f>IF(SUM(F143:F148)=0,"",SUM(F143:F148))</f>
        <v/>
      </c>
      <c r="G149" s="160" t="str">
        <f>IF(SUM(G143:G148)=0,"",SUM(G143:G148))</f>
        <v/>
      </c>
      <c r="H149" s="9"/>
      <c r="I149" s="9"/>
    </row>
    <row r="150" spans="1:12" s="56" customFormat="1" x14ac:dyDescent="0.35">
      <c r="A150" s="9"/>
      <c r="B150" s="9"/>
      <c r="C150" s="9"/>
      <c r="D150" s="10"/>
      <c r="E150" s="10"/>
      <c r="F150" s="15"/>
      <c r="G150" s="9"/>
      <c r="H150" s="9"/>
      <c r="I150" s="9"/>
    </row>
    <row r="151" spans="1:12" x14ac:dyDescent="0.35">
      <c r="A151" s="225" t="s">
        <v>104</v>
      </c>
      <c r="B151" s="225"/>
      <c r="C151" s="225"/>
      <c r="D151" s="225"/>
      <c r="E151" s="225"/>
      <c r="F151" s="225"/>
      <c r="G151" s="225"/>
      <c r="H151" s="225"/>
    </row>
    <row r="152" spans="1:12" x14ac:dyDescent="0.35">
      <c r="A152" s="225"/>
      <c r="B152" s="225"/>
      <c r="C152" s="225"/>
      <c r="D152" s="225"/>
      <c r="E152" s="225"/>
      <c r="F152" s="225"/>
      <c r="G152" s="225"/>
      <c r="H152" s="225"/>
    </row>
    <row r="153" spans="1:12" x14ac:dyDescent="0.35">
      <c r="A153" s="225"/>
      <c r="B153" s="225"/>
      <c r="C153" s="225"/>
      <c r="D153" s="225"/>
      <c r="E153" s="225"/>
      <c r="F153" s="225"/>
      <c r="G153" s="225"/>
      <c r="H153" s="225"/>
    </row>
    <row r="154" spans="1:12" x14ac:dyDescent="0.35">
      <c r="D154" s="10"/>
      <c r="E154" s="10"/>
      <c r="F154" s="15"/>
    </row>
    <row r="155" spans="1:12" x14ac:dyDescent="0.35">
      <c r="A155" s="24"/>
      <c r="B155" s="24"/>
      <c r="C155" s="24"/>
      <c r="D155" s="24"/>
      <c r="E155" s="24"/>
      <c r="F155" s="24"/>
    </row>
    <row r="158" spans="1:12" ht="18" x14ac:dyDescent="0.4">
      <c r="L158" s="29"/>
    </row>
    <row r="171" spans="4:8" x14ac:dyDescent="0.35">
      <c r="D171" s="10"/>
      <c r="E171" s="10"/>
      <c r="F171" s="15"/>
    </row>
    <row r="172" spans="4:8" ht="15.75" customHeight="1" x14ac:dyDescent="0.35">
      <c r="D172" s="225" t="s">
        <v>105</v>
      </c>
      <c r="E172" s="225"/>
      <c r="F172" s="225"/>
      <c r="G172" s="225"/>
      <c r="H172" s="225"/>
    </row>
    <row r="173" spans="4:8" ht="15.75" customHeight="1" x14ac:dyDescent="0.35">
      <c r="D173" s="225"/>
      <c r="E173" s="225"/>
      <c r="F173" s="225"/>
      <c r="G173" s="225"/>
      <c r="H173" s="225"/>
    </row>
    <row r="174" spans="4:8" ht="15.75" customHeight="1" x14ac:dyDescent="0.35">
      <c r="D174" s="225"/>
      <c r="E174" s="225"/>
      <c r="F174" s="225"/>
      <c r="G174" s="225"/>
      <c r="H174" s="225"/>
    </row>
    <row r="175" spans="4:8" ht="15.75" customHeight="1" x14ac:dyDescent="0.35">
      <c r="D175" s="225"/>
      <c r="E175" s="225"/>
      <c r="F175" s="225"/>
      <c r="G175" s="225"/>
      <c r="H175" s="225"/>
    </row>
    <row r="176" spans="4:8" ht="15.75" customHeight="1" x14ac:dyDescent="0.35">
      <c r="D176" s="225"/>
      <c r="E176" s="225"/>
      <c r="F176" s="225"/>
      <c r="G176" s="225"/>
      <c r="H176" s="225"/>
    </row>
    <row r="177" spans="1:9" ht="15.75" customHeight="1" x14ac:dyDescent="0.35">
      <c r="D177" s="225"/>
      <c r="E177" s="225"/>
      <c r="F177" s="225"/>
      <c r="G177" s="225"/>
      <c r="H177" s="225"/>
      <c r="I177" s="48"/>
    </row>
    <row r="178" spans="1:9" ht="18" customHeight="1" x14ac:dyDescent="0.35">
      <c r="D178" s="225"/>
      <c r="E178" s="225"/>
      <c r="F178" s="225"/>
      <c r="G178" s="225"/>
      <c r="H178" s="225"/>
      <c r="I178" s="48"/>
    </row>
    <row r="179" spans="1:9" ht="18" customHeight="1" x14ac:dyDescent="0.35">
      <c r="D179" s="127"/>
      <c r="E179" s="127"/>
      <c r="F179" s="127"/>
      <c r="G179" s="127"/>
      <c r="H179" s="127"/>
      <c r="I179" s="48"/>
    </row>
    <row r="180" spans="1:9" ht="18" customHeight="1" x14ac:dyDescent="0.35">
      <c r="D180" s="165" t="s">
        <v>143</v>
      </c>
      <c r="E180" s="60"/>
      <c r="F180" s="48"/>
      <c r="G180" s="48"/>
      <c r="H180" s="48"/>
      <c r="I180" s="48"/>
    </row>
    <row r="181" spans="1:9" s="166" customFormat="1" ht="22.5" customHeight="1" x14ac:dyDescent="0.35">
      <c r="D181" s="165"/>
      <c r="E181" s="165"/>
    </row>
    <row r="182" spans="1:9" s="166" customFormat="1" ht="22.5" customHeight="1" x14ac:dyDescent="0.35">
      <c r="D182" s="128"/>
      <c r="E182" s="128"/>
      <c r="F182" s="128"/>
      <c r="G182" s="128"/>
      <c r="H182" s="128"/>
    </row>
    <row r="183" spans="1:9" s="166" customFormat="1" ht="22.5" customHeight="1" x14ac:dyDescent="0.35">
      <c r="D183" s="128"/>
      <c r="E183" s="128"/>
      <c r="F183" s="128"/>
      <c r="G183" s="128"/>
      <c r="H183" s="128"/>
    </row>
    <row r="184" spans="1:9" ht="5" customHeight="1" x14ac:dyDescent="0.35">
      <c r="D184" s="36"/>
      <c r="E184" s="36"/>
      <c r="F184" s="36"/>
      <c r="G184" s="36"/>
      <c r="H184" s="36"/>
    </row>
    <row r="186" spans="1:9" s="33" customFormat="1" ht="56.5" hidden="1" customHeight="1" thickBot="1" x14ac:dyDescent="0.4">
      <c r="A186" s="245" t="s">
        <v>75</v>
      </c>
      <c r="B186" s="245"/>
      <c r="C186" s="35" t="str">
        <f>IF(F149="",C122,(F149+F79)-G43)</f>
        <v/>
      </c>
      <c r="D186" s="17"/>
      <c r="E186" s="32" t="str">
        <f>IF(F149="","Example = "&amp;F142,"")</f>
        <v>Example = 8.8</v>
      </c>
      <c r="F186" s="32" t="str">
        <f>IF(E140="","Example = "&amp;E126,"")</f>
        <v/>
      </c>
      <c r="G186" s="32" t="str">
        <f>IF(C186="","Example = "&amp;F142+F72-G38,"")</f>
        <v>Example = -90.7</v>
      </c>
      <c r="H186" s="17"/>
      <c r="I186" s="17"/>
    </row>
    <row r="187" spans="1:9" s="23" customFormat="1" ht="22.5" customHeight="1" x14ac:dyDescent="0.35">
      <c r="A187" s="152" t="s">
        <v>106</v>
      </c>
      <c r="B187" s="27"/>
      <c r="C187" s="27"/>
      <c r="D187" s="27"/>
      <c r="E187" s="27"/>
      <c r="F187" s="27"/>
      <c r="G187" s="27"/>
      <c r="H187" s="27"/>
      <c r="I187" s="25"/>
    </row>
    <row r="188" spans="1:9" s="56" customFormat="1" x14ac:dyDescent="0.35">
      <c r="A188" s="9"/>
      <c r="B188" s="9"/>
      <c r="C188" s="9"/>
      <c r="D188" s="9"/>
      <c r="E188" s="9"/>
      <c r="F188" s="9"/>
      <c r="G188" s="9"/>
      <c r="H188" s="9"/>
      <c r="I188" s="9"/>
    </row>
    <row r="189" spans="1:9" s="56" customFormat="1" x14ac:dyDescent="0.35">
      <c r="A189" s="225" t="s">
        <v>157</v>
      </c>
      <c r="B189" s="225"/>
      <c r="C189" s="225"/>
      <c r="D189" s="225"/>
      <c r="E189" s="225"/>
      <c r="F189" s="225"/>
      <c r="G189" s="225"/>
      <c r="H189" s="225"/>
      <c r="I189" s="9"/>
    </row>
    <row r="190" spans="1:9" s="56" customFormat="1" x14ac:dyDescent="0.35">
      <c r="A190" s="225"/>
      <c r="B190" s="225"/>
      <c r="C190" s="225"/>
      <c r="D190" s="225"/>
      <c r="E190" s="225"/>
      <c r="F190" s="225"/>
      <c r="G190" s="225"/>
      <c r="H190" s="225"/>
      <c r="I190" s="9"/>
    </row>
    <row r="191" spans="1:9" s="56" customFormat="1" x14ac:dyDescent="0.35">
      <c r="A191" s="225"/>
      <c r="B191" s="225"/>
      <c r="C191" s="225"/>
      <c r="D191" s="225"/>
      <c r="E191" s="225"/>
      <c r="F191" s="225"/>
      <c r="G191" s="225"/>
      <c r="H191" s="225"/>
      <c r="I191" s="9"/>
    </row>
    <row r="192" spans="1:9" s="56" customFormat="1" x14ac:dyDescent="0.35">
      <c r="A192" s="225"/>
      <c r="B192" s="225"/>
      <c r="C192" s="225"/>
      <c r="D192" s="225"/>
      <c r="E192" s="225"/>
      <c r="F192" s="225"/>
      <c r="G192" s="225"/>
      <c r="H192" s="225"/>
      <c r="I192" s="9"/>
    </row>
    <row r="193" spans="1:10" s="56" customFormat="1" x14ac:dyDescent="0.35">
      <c r="A193" s="225"/>
      <c r="B193" s="225"/>
      <c r="C193" s="225"/>
      <c r="D193" s="225"/>
      <c r="E193" s="225"/>
      <c r="F193" s="225"/>
      <c r="G193" s="225"/>
      <c r="H193" s="225"/>
      <c r="I193" s="9"/>
    </row>
    <row r="194" spans="1:10" s="56" customFormat="1" x14ac:dyDescent="0.35">
      <c r="A194" s="225"/>
      <c r="B194" s="225"/>
      <c r="C194" s="225"/>
      <c r="D194" s="225"/>
      <c r="E194" s="225"/>
      <c r="F194" s="225"/>
      <c r="G194" s="225"/>
      <c r="H194" s="225"/>
      <c r="I194" s="9"/>
    </row>
    <row r="195" spans="1:10" s="56" customFormat="1" x14ac:dyDescent="0.35">
      <c r="A195" s="225"/>
      <c r="B195" s="225"/>
      <c r="C195" s="225"/>
      <c r="D195" s="225"/>
      <c r="E195" s="225"/>
      <c r="F195" s="225"/>
      <c r="G195" s="225"/>
      <c r="H195" s="225"/>
      <c r="I195" s="9"/>
    </row>
    <row r="196" spans="1:10" s="56" customFormat="1" x14ac:dyDescent="0.35">
      <c r="A196" s="225"/>
      <c r="B196" s="225"/>
      <c r="C196" s="225"/>
      <c r="D196" s="225"/>
      <c r="E196" s="225"/>
      <c r="F196" s="225"/>
      <c r="G196" s="225"/>
      <c r="H196" s="225"/>
      <c r="I196" s="9"/>
    </row>
    <row r="197" spans="1:10" s="56" customFormat="1" x14ac:dyDescent="0.35">
      <c r="A197" s="225"/>
      <c r="B197" s="225"/>
      <c r="C197" s="225"/>
      <c r="D197" s="225"/>
      <c r="E197" s="225"/>
      <c r="F197" s="225"/>
      <c r="G197" s="225"/>
      <c r="H197" s="225"/>
      <c r="I197" s="9"/>
    </row>
    <row r="198" spans="1:10" s="56" customFormat="1" x14ac:dyDescent="0.35">
      <c r="A198" s="225"/>
      <c r="B198" s="225"/>
      <c r="C198" s="225"/>
      <c r="D198" s="225"/>
      <c r="E198" s="225"/>
      <c r="F198" s="225"/>
      <c r="G198" s="225"/>
      <c r="H198" s="225"/>
      <c r="I198" s="9"/>
    </row>
    <row r="199" spans="1:10" s="56" customFormat="1" ht="6.65" customHeight="1" x14ac:dyDescent="0.35">
      <c r="A199" s="9"/>
      <c r="B199" s="9"/>
      <c r="C199" s="9"/>
      <c r="D199" s="9"/>
      <c r="E199" s="9"/>
      <c r="F199" s="9"/>
      <c r="G199" s="9"/>
      <c r="H199" s="9"/>
      <c r="I199" s="9"/>
    </row>
    <row r="200" spans="1:10" s="56" customFormat="1" ht="44.5" customHeight="1" x14ac:dyDescent="0.35">
      <c r="A200" s="227" t="s">
        <v>92</v>
      </c>
      <c r="B200" s="129" t="s">
        <v>86</v>
      </c>
      <c r="C200" s="129" t="s">
        <v>87</v>
      </c>
      <c r="D200" s="129" t="s">
        <v>88</v>
      </c>
      <c r="E200" s="129" t="s">
        <v>113</v>
      </c>
      <c r="F200" s="129" t="s">
        <v>89</v>
      </c>
      <c r="G200" s="129" t="s">
        <v>114</v>
      </c>
      <c r="H200" s="54" t="s">
        <v>115</v>
      </c>
      <c r="I200" s="9"/>
    </row>
    <row r="201" spans="1:10" s="56" customFormat="1" ht="35" customHeight="1" x14ac:dyDescent="0.4">
      <c r="A201" s="227"/>
      <c r="B201" s="129" t="s">
        <v>47</v>
      </c>
      <c r="C201" s="129" t="s">
        <v>144</v>
      </c>
      <c r="D201" s="130" t="s">
        <v>77</v>
      </c>
      <c r="E201" s="129" t="s">
        <v>52</v>
      </c>
      <c r="F201" s="130" t="s">
        <v>78</v>
      </c>
      <c r="G201" s="129" t="s">
        <v>79</v>
      </c>
      <c r="H201" s="167" t="s">
        <v>108</v>
      </c>
      <c r="I201" s="9"/>
      <c r="J201" s="9"/>
    </row>
    <row r="202" spans="1:10" s="56" customFormat="1" ht="34.25" customHeight="1" x14ac:dyDescent="0.4">
      <c r="A202" s="161" t="s">
        <v>84</v>
      </c>
      <c r="B202" s="176">
        <f>C38</f>
        <v>50</v>
      </c>
      <c r="C202" s="146">
        <f>D38</f>
        <v>1500</v>
      </c>
      <c r="D202" s="176">
        <v>10</v>
      </c>
      <c r="E202" s="146">
        <f>B202-D202</f>
        <v>40</v>
      </c>
      <c r="F202" s="177">
        <v>1500</v>
      </c>
      <c r="G202" s="178">
        <f>D202*F202</f>
        <v>15000</v>
      </c>
      <c r="H202" s="176">
        <f>(D202*C202*E38*F38%)/2000</f>
        <v>37.5</v>
      </c>
      <c r="I202" s="9"/>
      <c r="J202" s="18"/>
    </row>
    <row r="203" spans="1:10" s="56" customFormat="1" ht="18" x14ac:dyDescent="0.35">
      <c r="A203" s="168" t="s">
        <v>34</v>
      </c>
      <c r="B203" s="169" t="str">
        <f t="shared" ref="B203:C206" si="7">IF(C39="","",C39)</f>
        <v/>
      </c>
      <c r="C203" s="141" t="str">
        <f t="shared" si="7"/>
        <v/>
      </c>
      <c r="D203" s="170"/>
      <c r="E203" s="171" t="str">
        <f>IF(D203="","",B203-D203)</f>
        <v/>
      </c>
      <c r="F203" s="172"/>
      <c r="G203" s="173" t="str">
        <f>IF(D203="","",D203*F203)</f>
        <v/>
      </c>
      <c r="H203" s="174" t="str">
        <f>IF(D203="","",(D203*C203*E39*F39%)/2000)</f>
        <v/>
      </c>
      <c r="I203" s="9"/>
      <c r="J203" s="18"/>
    </row>
    <row r="204" spans="1:10" s="56" customFormat="1" ht="18" x14ac:dyDescent="0.35">
      <c r="A204" s="168" t="s">
        <v>35</v>
      </c>
      <c r="B204" s="169" t="str">
        <f t="shared" si="7"/>
        <v/>
      </c>
      <c r="C204" s="141" t="str">
        <f t="shared" si="7"/>
        <v/>
      </c>
      <c r="D204" s="170"/>
      <c r="E204" s="171" t="str">
        <f t="shared" ref="E204:E206" si="8">IF(D204="","",B204-D204)</f>
        <v/>
      </c>
      <c r="F204" s="172"/>
      <c r="G204" s="173" t="str">
        <f t="shared" ref="G204:G206" si="9">IF(D204="","",D204*F204)</f>
        <v/>
      </c>
      <c r="H204" s="174" t="str">
        <f>IF(D204="","",(D204*C204*E40*F40%)/2000)</f>
        <v/>
      </c>
      <c r="I204" s="9"/>
      <c r="J204" s="18"/>
    </row>
    <row r="205" spans="1:10" s="56" customFormat="1" ht="36" x14ac:dyDescent="0.35">
      <c r="A205" s="175" t="s">
        <v>76</v>
      </c>
      <c r="B205" s="169" t="str">
        <f t="shared" si="7"/>
        <v/>
      </c>
      <c r="C205" s="141" t="str">
        <f t="shared" si="7"/>
        <v/>
      </c>
      <c r="D205" s="170"/>
      <c r="E205" s="171" t="str">
        <f t="shared" si="8"/>
        <v/>
      </c>
      <c r="F205" s="172"/>
      <c r="G205" s="173" t="str">
        <f t="shared" si="9"/>
        <v/>
      </c>
      <c r="H205" s="174" t="str">
        <f>IF(D205="","",(D205*C205*E41*F41%)/2000)</f>
        <v/>
      </c>
      <c r="I205" s="9"/>
      <c r="J205" s="18"/>
    </row>
    <row r="206" spans="1:10" s="56" customFormat="1" ht="36" x14ac:dyDescent="0.35">
      <c r="A206" s="143" t="s">
        <v>162</v>
      </c>
      <c r="B206" s="169" t="str">
        <f t="shared" si="7"/>
        <v/>
      </c>
      <c r="C206" s="141" t="str">
        <f t="shared" si="7"/>
        <v/>
      </c>
      <c r="D206" s="170"/>
      <c r="E206" s="171" t="str">
        <f t="shared" si="8"/>
        <v/>
      </c>
      <c r="F206" s="172"/>
      <c r="G206" s="173" t="str">
        <f t="shared" si="9"/>
        <v/>
      </c>
      <c r="H206" s="174" t="str">
        <f>IF(D206="","",(D206*C206*E42*F42%)/2000)</f>
        <v/>
      </c>
      <c r="I206" s="9"/>
      <c r="J206" s="18"/>
    </row>
    <row r="207" spans="1:10" s="56" customFormat="1" ht="18" x14ac:dyDescent="0.4">
      <c r="A207" s="136"/>
      <c r="B207" s="136"/>
      <c r="C207" s="136"/>
      <c r="D207" s="136"/>
      <c r="E207" s="136"/>
      <c r="F207" s="159" t="s">
        <v>107</v>
      </c>
      <c r="G207" s="160" t="str">
        <f>IF(SUM(G203:G206)=0,"",SUM(G203:G206))</f>
        <v/>
      </c>
      <c r="H207" s="151" t="str">
        <f>IF(SUM(H203:H206)=0,"",SUM(H203:H206))</f>
        <v/>
      </c>
      <c r="I207" s="9"/>
      <c r="J207" s="18"/>
    </row>
    <row r="208" spans="1:10" s="56" customFormat="1" x14ac:dyDescent="0.35">
      <c r="A208" s="9"/>
      <c r="B208" s="9"/>
      <c r="C208" s="9"/>
      <c r="D208" s="18"/>
      <c r="E208" s="13"/>
      <c r="F208" s="9"/>
      <c r="G208" s="37"/>
      <c r="H208" s="9"/>
      <c r="I208" s="9"/>
    </row>
    <row r="209" spans="1:12" x14ac:dyDescent="0.35">
      <c r="D209" s="10"/>
      <c r="E209" s="10"/>
      <c r="F209" s="15"/>
    </row>
    <row r="210" spans="1:12" x14ac:dyDescent="0.35">
      <c r="A210" s="24"/>
      <c r="B210" s="24"/>
      <c r="C210" s="24"/>
      <c r="D210" s="24"/>
      <c r="E210" s="24"/>
      <c r="F210" s="24"/>
    </row>
    <row r="213" spans="1:12" ht="18" x14ac:dyDescent="0.4">
      <c r="L213" s="29"/>
    </row>
    <row r="226" spans="1:9" x14ac:dyDescent="0.35">
      <c r="D226" s="10"/>
      <c r="E226" s="10"/>
      <c r="F226" s="15"/>
    </row>
    <row r="227" spans="1:9" ht="56.5" hidden="1" customHeight="1" thickBot="1" x14ac:dyDescent="0.4">
      <c r="A227" s="235" t="s">
        <v>80</v>
      </c>
      <c r="B227" s="235"/>
      <c r="C227" s="16" t="str">
        <f>IF(H207="",C186,C186+H207)</f>
        <v/>
      </c>
      <c r="D227" s="18"/>
      <c r="E227" s="32" t="str">
        <f>IF(H207="","Example = "&amp;H202,"")</f>
        <v>Example = 37.5</v>
      </c>
      <c r="G227" s="32" t="str">
        <f>IF(C227="","Example = "&amp;F142+F72-G38+H202,"")</f>
        <v>Example = -53.2</v>
      </c>
    </row>
    <row r="228" spans="1:9" s="23" customFormat="1" ht="21" customHeight="1" x14ac:dyDescent="0.35">
      <c r="A228" s="152" t="s">
        <v>160</v>
      </c>
      <c r="B228" s="27"/>
      <c r="C228" s="27"/>
      <c r="D228" s="27"/>
      <c r="E228" s="27"/>
      <c r="F228" s="27"/>
      <c r="G228" s="27"/>
      <c r="H228" s="27"/>
      <c r="I228" s="25"/>
    </row>
    <row r="229" spans="1:9" ht="7.5" customHeight="1" x14ac:dyDescent="0.35"/>
    <row r="230" spans="1:9" s="166" customFormat="1" ht="18" customHeight="1" x14ac:dyDescent="0.35">
      <c r="A230" s="234" t="s">
        <v>169</v>
      </c>
      <c r="B230" s="234"/>
      <c r="C230" s="234"/>
      <c r="D230" s="234"/>
      <c r="E230" s="234"/>
      <c r="F230" s="234"/>
      <c r="G230" s="234"/>
      <c r="H230" s="234"/>
    </row>
    <row r="231" spans="1:9" s="166" customFormat="1" ht="17.5" x14ac:dyDescent="0.35">
      <c r="A231" s="234"/>
      <c r="B231" s="234"/>
      <c r="C231" s="234"/>
      <c r="D231" s="234"/>
      <c r="E231" s="234"/>
      <c r="F231" s="234"/>
      <c r="G231" s="234"/>
      <c r="H231" s="234"/>
    </row>
    <row r="232" spans="1:9" s="166" customFormat="1" ht="3" customHeight="1" x14ac:dyDescent="0.35">
      <c r="A232" s="179"/>
      <c r="B232" s="179"/>
      <c r="C232" s="179"/>
      <c r="D232" s="179"/>
      <c r="E232" s="179"/>
      <c r="F232" s="179"/>
      <c r="G232" s="179"/>
      <c r="H232" s="179"/>
    </row>
    <row r="233" spans="1:9" s="166" customFormat="1" ht="18" customHeight="1" x14ac:dyDescent="0.35">
      <c r="A233" s="234" t="s">
        <v>165</v>
      </c>
      <c r="B233" s="234"/>
      <c r="C233" s="234"/>
      <c r="D233" s="234"/>
      <c r="E233" s="234"/>
      <c r="F233" s="234"/>
      <c r="G233" s="234"/>
      <c r="H233" s="234"/>
    </row>
    <row r="234" spans="1:9" s="166" customFormat="1" ht="17.5" x14ac:dyDescent="0.35">
      <c r="A234" s="234"/>
      <c r="B234" s="234"/>
      <c r="C234" s="234"/>
      <c r="D234" s="234"/>
      <c r="E234" s="234"/>
      <c r="F234" s="234"/>
      <c r="G234" s="234"/>
      <c r="H234" s="234"/>
    </row>
    <row r="235" spans="1:9" s="166" customFormat="1" ht="3" customHeight="1" x14ac:dyDescent="0.35"/>
    <row r="236" spans="1:9" s="166" customFormat="1" ht="18" customHeight="1" x14ac:dyDescent="0.35">
      <c r="A236" s="234" t="s">
        <v>181</v>
      </c>
      <c r="B236" s="234"/>
      <c r="C236" s="234"/>
      <c r="D236" s="234"/>
      <c r="E236" s="234"/>
      <c r="F236" s="234"/>
      <c r="G236" s="234"/>
      <c r="H236" s="234"/>
    </row>
    <row r="237" spans="1:9" s="166" customFormat="1" ht="17.5" customHeight="1" x14ac:dyDescent="0.35">
      <c r="A237" s="234"/>
      <c r="B237" s="234"/>
      <c r="C237" s="234"/>
      <c r="D237" s="234"/>
      <c r="E237" s="234"/>
      <c r="F237" s="234"/>
      <c r="G237" s="234"/>
      <c r="H237" s="234"/>
    </row>
    <row r="238" spans="1:9" s="166" customFormat="1" ht="17.5" x14ac:dyDescent="0.35">
      <c r="A238" s="234"/>
      <c r="B238" s="234"/>
      <c r="C238" s="234"/>
      <c r="D238" s="234"/>
      <c r="E238" s="234"/>
      <c r="F238" s="234"/>
      <c r="G238" s="234"/>
      <c r="H238" s="234"/>
    </row>
    <row r="239" spans="1:9" s="166" customFormat="1" ht="3" customHeight="1" x14ac:dyDescent="0.35"/>
    <row r="240" spans="1:9" s="166" customFormat="1" ht="18" customHeight="1" x14ac:dyDescent="0.35">
      <c r="A240" s="234" t="s">
        <v>166</v>
      </c>
      <c r="B240" s="234"/>
      <c r="C240" s="234"/>
      <c r="D240" s="234"/>
      <c r="E240" s="234"/>
      <c r="F240" s="234"/>
      <c r="G240" s="234"/>
      <c r="H240" s="234"/>
    </row>
    <row r="241" spans="1:9" s="166" customFormat="1" ht="17.5" x14ac:dyDescent="0.35">
      <c r="A241" s="234"/>
      <c r="B241" s="234"/>
      <c r="C241" s="234"/>
      <c r="D241" s="234"/>
      <c r="E241" s="234"/>
      <c r="F241" s="234"/>
      <c r="G241" s="234"/>
      <c r="H241" s="234"/>
    </row>
    <row r="242" spans="1:9" s="166" customFormat="1" ht="3" customHeight="1" x14ac:dyDescent="0.35"/>
    <row r="243" spans="1:9" s="166" customFormat="1" ht="18" customHeight="1" x14ac:dyDescent="0.35">
      <c r="A243" s="234" t="s">
        <v>167</v>
      </c>
      <c r="B243" s="234"/>
      <c r="C243" s="234"/>
      <c r="D243" s="234"/>
      <c r="E243" s="234"/>
      <c r="F243" s="234"/>
      <c r="G243" s="234"/>
      <c r="H243" s="234"/>
    </row>
    <row r="244" spans="1:9" s="166" customFormat="1" ht="17.5" x14ac:dyDescent="0.35">
      <c r="A244" s="234"/>
      <c r="B244" s="234"/>
      <c r="C244" s="234"/>
      <c r="D244" s="234"/>
      <c r="E244" s="234"/>
      <c r="F244" s="234"/>
      <c r="G244" s="234"/>
      <c r="H244" s="234"/>
    </row>
    <row r="245" spans="1:9" s="166" customFormat="1" ht="3" customHeight="1" x14ac:dyDescent="0.35"/>
    <row r="246" spans="1:9" s="166" customFormat="1" ht="18" customHeight="1" x14ac:dyDescent="0.35">
      <c r="A246" s="234" t="s">
        <v>168</v>
      </c>
      <c r="B246" s="234"/>
      <c r="C246" s="234"/>
      <c r="D246" s="234"/>
      <c r="E246" s="234"/>
      <c r="F246" s="234"/>
      <c r="G246" s="234"/>
      <c r="H246" s="234"/>
    </row>
    <row r="247" spans="1:9" s="166" customFormat="1" ht="17.5" x14ac:dyDescent="0.35">
      <c r="A247" s="234"/>
      <c r="B247" s="234"/>
      <c r="C247" s="234"/>
      <c r="D247" s="234"/>
      <c r="E247" s="234"/>
      <c r="F247" s="234"/>
      <c r="G247" s="234"/>
      <c r="H247" s="234"/>
    </row>
    <row r="249" spans="1:9" s="23" customFormat="1" ht="22.5" customHeight="1" x14ac:dyDescent="0.35">
      <c r="A249" s="152" t="s">
        <v>161</v>
      </c>
      <c r="B249" s="27"/>
      <c r="C249" s="27"/>
      <c r="D249" s="27"/>
      <c r="E249" s="27"/>
      <c r="F249" s="27"/>
      <c r="G249" s="27"/>
      <c r="H249" s="27"/>
      <c r="I249" s="25"/>
    </row>
    <row r="250" spans="1:9" s="9" customFormat="1" ht="7.5" customHeight="1" x14ac:dyDescent="0.35"/>
    <row r="251" spans="1:9" s="166" customFormat="1" ht="18" customHeight="1" x14ac:dyDescent="0.4">
      <c r="A251" s="166" t="s">
        <v>170</v>
      </c>
    </row>
    <row r="252" spans="1:9" s="166" customFormat="1" ht="18" customHeight="1" x14ac:dyDescent="0.35">
      <c r="A252" s="165" t="s">
        <v>171</v>
      </c>
      <c r="B252" s="165"/>
      <c r="C252" s="165"/>
      <c r="D252" s="165"/>
      <c r="E252" s="165"/>
      <c r="F252" s="165"/>
      <c r="G252" s="165"/>
      <c r="H252" s="165"/>
    </row>
    <row r="253" spans="1:9" s="9" customFormat="1" x14ac:dyDescent="0.35">
      <c r="A253" s="48"/>
      <c r="B253" s="48"/>
      <c r="C253" s="48"/>
      <c r="D253" s="48"/>
      <c r="E253" s="48"/>
      <c r="F253" s="48"/>
      <c r="G253" s="48"/>
      <c r="H253" s="48"/>
    </row>
    <row r="254" spans="1:9" s="9" customFormat="1" ht="36" x14ac:dyDescent="0.4">
      <c r="C254" s="180" t="s">
        <v>138</v>
      </c>
      <c r="D254" s="181" t="s">
        <v>117</v>
      </c>
      <c r="E254" s="129" t="s">
        <v>116</v>
      </c>
    </row>
    <row r="255" spans="1:9" s="9" customFormat="1" ht="36" customHeight="1" x14ac:dyDescent="0.35">
      <c r="C255" s="182" t="s">
        <v>133</v>
      </c>
      <c r="D255" s="183">
        <f>(F72/(((G38/C38)/E38)*C38))</f>
        <v>93.86666666666666</v>
      </c>
      <c r="E255" s="184" t="str">
        <f>IF(G43="","",(F79/(((G39/C39)/E39)*C39)))</f>
        <v/>
      </c>
      <c r="F255" s="233" t="str">
        <f>IF(G43="","To Calculate Values for 'Your Farm', 
use the EXCEL based Calculator available at www.manitoba.ca/agriculture","")</f>
        <v>To Calculate Values for 'Your Farm', 
use the EXCEL based Calculator available at www.manitoba.ca/agriculture</v>
      </c>
      <c r="G255" s="233"/>
      <c r="H255" s="233"/>
    </row>
    <row r="256" spans="1:9" s="9" customFormat="1" ht="36" x14ac:dyDescent="0.35">
      <c r="C256" s="185" t="s">
        <v>134</v>
      </c>
      <c r="D256" s="186">
        <f>((F72+F142)/(((G38/C38)/E38)*C38))</f>
        <v>103.25333333333333</v>
      </c>
      <c r="E256" s="138" t="str">
        <f>IF(G43="","",((F79+F149)/(((G39/C39)/E39)*C39)))</f>
        <v/>
      </c>
      <c r="F256" s="233"/>
      <c r="G256" s="233"/>
      <c r="H256" s="233"/>
    </row>
    <row r="257" spans="1:8" s="9" customFormat="1" x14ac:dyDescent="0.35"/>
    <row r="258" spans="1:8" s="166" customFormat="1" ht="18" customHeight="1" x14ac:dyDescent="0.4">
      <c r="A258" s="166" t="s">
        <v>172</v>
      </c>
    </row>
    <row r="259" spans="1:8" s="166" customFormat="1" ht="18" customHeight="1" x14ac:dyDescent="0.35">
      <c r="A259" s="165" t="s">
        <v>173</v>
      </c>
    </row>
    <row r="260" spans="1:8" s="9" customFormat="1" ht="7.5" customHeight="1" x14ac:dyDescent="0.35"/>
    <row r="261" spans="1:8" s="9" customFormat="1" ht="18" x14ac:dyDescent="0.4">
      <c r="C261" s="231" t="s">
        <v>137</v>
      </c>
      <c r="D261" s="231"/>
      <c r="E261" s="187" t="s">
        <v>117</v>
      </c>
      <c r="F261" s="188" t="s">
        <v>116</v>
      </c>
    </row>
    <row r="262" spans="1:8" s="9" customFormat="1" ht="47.5" customHeight="1" x14ac:dyDescent="0.35">
      <c r="C262" s="229" t="s">
        <v>133</v>
      </c>
      <c r="D262" s="229"/>
      <c r="E262" s="183">
        <f>IF(F72-G38&lt;0,((F72-G38)/(G38/C38))*-1,0)</f>
        <v>26.533333333333335</v>
      </c>
      <c r="F262" s="184" t="str">
        <f>IF(G43="","",IF(F79-G43&lt;0,((F79-G43)/(G39/C39))*-1,0))</f>
        <v/>
      </c>
    </row>
    <row r="263" spans="1:8" s="9" customFormat="1" ht="36.75" customHeight="1" x14ac:dyDescent="0.35">
      <c r="C263" s="230" t="s">
        <v>135</v>
      </c>
      <c r="D263" s="230"/>
      <c r="E263" s="189">
        <f>IF(F72+F142-G38&lt;0,((F72+F142-G38)/(G38/C38))*-1,0)</f>
        <v>24.186666666666667</v>
      </c>
      <c r="F263" s="190" t="str">
        <f>IF(G43="","",IF(F79+F149-G43&lt;0,((F79+F149-G43)/(G39/C39))*-1,0))</f>
        <v/>
      </c>
    </row>
    <row r="264" spans="1:8" s="9" customFormat="1" ht="55.5" customHeight="1" x14ac:dyDescent="0.35">
      <c r="C264" s="232" t="s">
        <v>136</v>
      </c>
      <c r="D264" s="232"/>
      <c r="E264" s="186">
        <f>IF(F72+F142-G38+H164&lt;0,((F72+F142-G38+H202)/(G38/C38))*-1,0)</f>
        <v>14.186666666666667</v>
      </c>
      <c r="F264" s="138" t="str">
        <f>IF(G43="","",IF(F79+F149-G43+H207&lt;0,((F79+F149-G43+H207)/(G39/C39))*-1,0))</f>
        <v/>
      </c>
    </row>
    <row r="265" spans="1:8" s="9" customFormat="1" x14ac:dyDescent="0.35"/>
    <row r="266" spans="1:8" s="166" customFormat="1" ht="18" customHeight="1" x14ac:dyDescent="0.4">
      <c r="A266" s="166" t="s">
        <v>174</v>
      </c>
    </row>
    <row r="267" spans="1:8" s="166" customFormat="1" ht="17.5" x14ac:dyDescent="0.35">
      <c r="A267" s="228" t="s">
        <v>175</v>
      </c>
      <c r="B267" s="228"/>
      <c r="C267" s="228"/>
      <c r="D267" s="228"/>
      <c r="E267" s="228"/>
      <c r="F267" s="228"/>
      <c r="G267" s="228"/>
      <c r="H267" s="228"/>
    </row>
    <row r="268" spans="1:8" s="166" customFormat="1" ht="17.5" x14ac:dyDescent="0.35">
      <c r="A268" s="228"/>
      <c r="B268" s="228"/>
      <c r="C268" s="228"/>
      <c r="D268" s="228"/>
      <c r="E268" s="228"/>
      <c r="F268" s="228"/>
      <c r="G268" s="228"/>
      <c r="H268" s="228"/>
    </row>
    <row r="269" spans="1:8" s="166" customFormat="1" ht="17.5" x14ac:dyDescent="0.35">
      <c r="A269" s="228"/>
      <c r="B269" s="228"/>
      <c r="C269" s="228"/>
      <c r="D269" s="228"/>
      <c r="E269" s="228"/>
      <c r="F269" s="228"/>
      <c r="G269" s="228"/>
      <c r="H269" s="228"/>
    </row>
    <row r="270" spans="1:8" s="9" customFormat="1" ht="7.5" customHeight="1" x14ac:dyDescent="0.35"/>
    <row r="271" spans="1:8" s="9" customFormat="1" ht="18" x14ac:dyDescent="0.4">
      <c r="C271" s="191" t="s">
        <v>59</v>
      </c>
      <c r="D271" s="192" t="s">
        <v>117</v>
      </c>
      <c r="E271" s="153" t="s">
        <v>116</v>
      </c>
    </row>
    <row r="272" spans="1:8" s="9" customFormat="1" ht="18" x14ac:dyDescent="0.4">
      <c r="C272" s="136" t="s">
        <v>53</v>
      </c>
      <c r="D272" s="193">
        <f>G202</f>
        <v>15000</v>
      </c>
      <c r="E272" s="194" t="str">
        <f>G207</f>
        <v/>
      </c>
    </row>
    <row r="273" spans="1:8" s="9" customFormat="1" ht="18" x14ac:dyDescent="0.4">
      <c r="C273" s="195" t="s">
        <v>54</v>
      </c>
      <c r="D273" s="196">
        <f>G142</f>
        <v>1000</v>
      </c>
      <c r="E273" s="197" t="str">
        <f>G149</f>
        <v/>
      </c>
    </row>
    <row r="274" spans="1:8" s="9" customFormat="1" ht="18" x14ac:dyDescent="0.4">
      <c r="C274" s="136" t="s">
        <v>57</v>
      </c>
      <c r="D274" s="193">
        <f>D272-D273</f>
        <v>14000</v>
      </c>
      <c r="E274" s="194" t="str">
        <f>IF(OR(E272="",E273=""),"",E272-E273)</f>
        <v/>
      </c>
    </row>
    <row r="275" spans="1:8" s="9" customFormat="1" ht="36" customHeight="1" x14ac:dyDescent="0.35">
      <c r="C275" s="204" t="s">
        <v>55</v>
      </c>
      <c r="D275" s="205">
        <v>0.25800000000000001</v>
      </c>
      <c r="E275" s="206"/>
    </row>
    <row r="276" spans="1:8" s="9" customFormat="1" ht="36" x14ac:dyDescent="0.35">
      <c r="C276" s="198" t="s">
        <v>56</v>
      </c>
      <c r="D276" s="199">
        <f>D274*D275</f>
        <v>3612</v>
      </c>
      <c r="E276" s="200" t="str">
        <f>IF(E274="","",E274*E275)</f>
        <v/>
      </c>
    </row>
    <row r="277" spans="1:8" s="9" customFormat="1" ht="18" customHeight="1" x14ac:dyDescent="0.4">
      <c r="C277" s="201" t="s">
        <v>58</v>
      </c>
      <c r="D277" s="202">
        <f>D274-D276</f>
        <v>10388</v>
      </c>
      <c r="E277" s="203" t="str">
        <f>IF(E274="","",E274-E276)</f>
        <v/>
      </c>
    </row>
    <row r="278" spans="1:8" s="9" customFormat="1" x14ac:dyDescent="0.35"/>
    <row r="279" spans="1:8" s="166" customFormat="1" ht="18" customHeight="1" x14ac:dyDescent="0.4">
      <c r="A279" s="166" t="s">
        <v>176</v>
      </c>
    </row>
    <row r="280" spans="1:8" s="166" customFormat="1" ht="17.5" x14ac:dyDescent="0.35">
      <c r="A280" s="228" t="s">
        <v>177</v>
      </c>
      <c r="B280" s="228"/>
      <c r="C280" s="228"/>
      <c r="D280" s="228"/>
      <c r="E280" s="228"/>
      <c r="F280" s="228"/>
      <c r="G280" s="228"/>
      <c r="H280" s="228"/>
    </row>
    <row r="281" spans="1:8" s="166" customFormat="1" ht="17.5" x14ac:dyDescent="0.35">
      <c r="A281" s="228"/>
      <c r="B281" s="228"/>
      <c r="C281" s="228"/>
      <c r="D281" s="228"/>
      <c r="E281" s="228"/>
      <c r="F281" s="228"/>
      <c r="G281" s="228"/>
      <c r="H281" s="228"/>
    </row>
    <row r="282" spans="1:8" s="166" customFormat="1" ht="17.5" x14ac:dyDescent="0.35">
      <c r="A282" s="228"/>
      <c r="B282" s="228"/>
      <c r="C282" s="228"/>
      <c r="D282" s="228"/>
      <c r="E282" s="228"/>
      <c r="F282" s="228"/>
      <c r="G282" s="228"/>
      <c r="H282" s="228"/>
    </row>
    <row r="283" spans="1:8" s="9" customFormat="1" x14ac:dyDescent="0.35">
      <c r="A283" s="55"/>
      <c r="B283" s="55"/>
      <c r="C283" s="55"/>
      <c r="D283" s="55"/>
      <c r="E283" s="55"/>
      <c r="F283" s="55"/>
      <c r="G283" s="55"/>
      <c r="H283" s="55"/>
    </row>
    <row r="284" spans="1:8" s="9" customFormat="1" ht="18" customHeight="1" x14ac:dyDescent="0.35">
      <c r="C284" s="241" t="s">
        <v>64</v>
      </c>
      <c r="D284" s="241"/>
      <c r="E284" s="181" t="s">
        <v>117</v>
      </c>
      <c r="F284" s="129" t="s">
        <v>116</v>
      </c>
    </row>
    <row r="285" spans="1:8" s="9" customFormat="1" ht="18" x14ac:dyDescent="0.4">
      <c r="C285" s="242" t="s">
        <v>60</v>
      </c>
      <c r="D285" s="242"/>
      <c r="E285" s="207">
        <v>1000</v>
      </c>
      <c r="F285" s="208"/>
    </row>
    <row r="286" spans="1:8" s="9" customFormat="1" ht="18" x14ac:dyDescent="0.4">
      <c r="C286" s="239" t="s">
        <v>61</v>
      </c>
      <c r="D286" s="239"/>
      <c r="E286" s="209">
        <v>0.1</v>
      </c>
      <c r="F286" s="210"/>
    </row>
    <row r="287" spans="1:8" s="9" customFormat="1" ht="37.5" customHeight="1" x14ac:dyDescent="0.35">
      <c r="C287" s="243" t="s">
        <v>178</v>
      </c>
      <c r="D287" s="243"/>
      <c r="E287" s="211">
        <f>(D202*(1-E286))*E285</f>
        <v>9000</v>
      </c>
      <c r="F287" s="212" t="str">
        <f>IF(G43="","",IF(OR(F285="",F286=""),"",(D203*(1-F286))*F285))</f>
        <v/>
      </c>
    </row>
    <row r="288" spans="1:8" s="9" customFormat="1" x14ac:dyDescent="0.35">
      <c r="A288" s="19"/>
      <c r="B288" s="20"/>
    </row>
    <row r="289" spans="1:16" s="166" customFormat="1" ht="17.5" x14ac:dyDescent="0.35">
      <c r="A289" s="240" t="s">
        <v>179</v>
      </c>
      <c r="B289" s="240"/>
      <c r="C289" s="240"/>
      <c r="D289" s="240"/>
      <c r="E289" s="240"/>
      <c r="F289" s="240"/>
      <c r="G289" s="240"/>
      <c r="H289" s="240"/>
    </row>
    <row r="290" spans="1:16" s="166" customFormat="1" ht="17.5" x14ac:dyDescent="0.35">
      <c r="A290" s="240"/>
      <c r="B290" s="240"/>
      <c r="C290" s="240"/>
      <c r="D290" s="240"/>
      <c r="E290" s="240"/>
      <c r="F290" s="240"/>
      <c r="G290" s="240"/>
      <c r="H290" s="240"/>
    </row>
    <row r="291" spans="1:16" s="166" customFormat="1" ht="18" customHeight="1" x14ac:dyDescent="0.35">
      <c r="A291" s="213" t="s">
        <v>180</v>
      </c>
      <c r="B291" s="213"/>
      <c r="C291" s="213"/>
      <c r="D291" s="213"/>
      <c r="E291" s="213"/>
      <c r="F291" s="213"/>
      <c r="G291" s="213"/>
      <c r="H291" s="213"/>
    </row>
    <row r="292" spans="1:16" s="9" customFormat="1" ht="7.5" customHeight="1" x14ac:dyDescent="0.35">
      <c r="A292" s="57"/>
      <c r="B292" s="57"/>
      <c r="C292" s="57"/>
      <c r="D292" s="57"/>
      <c r="E292" s="57"/>
      <c r="F292" s="57"/>
      <c r="G292" s="57"/>
      <c r="H292" s="57"/>
    </row>
    <row r="293" spans="1:16" s="9" customFormat="1" ht="18" x14ac:dyDescent="0.35">
      <c r="A293" s="55"/>
      <c r="B293" s="55"/>
      <c r="C293" s="214"/>
      <c r="D293" s="188" t="s">
        <v>116</v>
      </c>
      <c r="E293" s="55"/>
      <c r="F293" s="55"/>
      <c r="G293" s="55"/>
      <c r="H293" s="55"/>
    </row>
    <row r="294" spans="1:16" s="9" customFormat="1" ht="36" x14ac:dyDescent="0.35">
      <c r="A294" s="55"/>
      <c r="B294" s="55"/>
      <c r="C294" s="182" t="s">
        <v>139</v>
      </c>
      <c r="D294" s="215"/>
      <c r="E294" s="55"/>
      <c r="F294" s="55"/>
      <c r="G294" s="55"/>
      <c r="H294" s="55"/>
    </row>
    <row r="295" spans="1:16" s="9" customFormat="1" ht="18" x14ac:dyDescent="0.4">
      <c r="A295" s="55"/>
      <c r="B295" s="55"/>
      <c r="C295" s="216" t="s">
        <v>140</v>
      </c>
      <c r="D295" s="217" t="str">
        <f>IF(G43="","",LOOKUP(0,'DATA (HIDE)'!J3:J1003,'DATA (HIDE)'!K3:K1003))</f>
        <v/>
      </c>
      <c r="E295" s="55"/>
      <c r="F295" s="55"/>
      <c r="G295" s="55"/>
      <c r="H295" s="55"/>
    </row>
    <row r="296" spans="1:16" s="9" customFormat="1" ht="18" customHeight="1" x14ac:dyDescent="0.35">
      <c r="A296" s="55"/>
      <c r="B296" s="55"/>
      <c r="C296" s="55"/>
      <c r="D296" s="55"/>
      <c r="E296" s="55"/>
      <c r="F296" s="55"/>
      <c r="G296" s="55"/>
      <c r="H296" s="55"/>
    </row>
    <row r="297" spans="1:16" s="9" customFormat="1" ht="18" customHeight="1" x14ac:dyDescent="0.35">
      <c r="A297" s="55"/>
      <c r="B297" s="55"/>
      <c r="C297" s="55"/>
      <c r="D297" s="55"/>
      <c r="E297" s="55"/>
      <c r="F297" s="55"/>
      <c r="G297" s="55"/>
      <c r="H297" s="55"/>
    </row>
    <row r="298" spans="1:16" s="9" customFormat="1" ht="18" customHeight="1" x14ac:dyDescent="0.35">
      <c r="A298" s="55"/>
      <c r="B298" s="55"/>
      <c r="C298" s="55"/>
      <c r="D298" s="55"/>
      <c r="E298" s="55"/>
      <c r="F298" s="55"/>
      <c r="G298" s="55"/>
      <c r="H298" s="55"/>
    </row>
    <row r="299" spans="1:16" s="61" customFormat="1" ht="18.5" x14ac:dyDescent="0.45">
      <c r="A299" s="228" t="s">
        <v>183</v>
      </c>
      <c r="B299" s="228"/>
      <c r="C299" s="228"/>
      <c r="D299" s="228"/>
      <c r="E299" s="228"/>
      <c r="F299" s="228"/>
      <c r="G299" s="228"/>
      <c r="H299" s="228"/>
      <c r="I299" s="58"/>
    </row>
    <row r="300" spans="1:16" s="61" customFormat="1" ht="18.5" x14ac:dyDescent="0.45">
      <c r="A300" s="228"/>
      <c r="B300" s="228"/>
      <c r="C300" s="228"/>
      <c r="D300" s="228"/>
      <c r="E300" s="228"/>
      <c r="F300" s="228"/>
      <c r="G300" s="228"/>
      <c r="H300" s="228"/>
      <c r="I300" s="58"/>
    </row>
    <row r="301" spans="1:16" s="61" customFormat="1" ht="18.5" x14ac:dyDescent="0.45">
      <c r="A301" s="228"/>
      <c r="B301" s="228"/>
      <c r="C301" s="228"/>
      <c r="D301" s="228"/>
      <c r="E301" s="228"/>
      <c r="F301" s="228"/>
      <c r="G301" s="228"/>
      <c r="H301" s="228"/>
      <c r="I301" s="58"/>
    </row>
    <row r="302" spans="1:16" s="61" customFormat="1" ht="18.5" x14ac:dyDescent="0.45">
      <c r="A302" s="218"/>
      <c r="B302" s="218"/>
      <c r="C302" s="218"/>
      <c r="D302" s="218"/>
      <c r="E302" s="218"/>
      <c r="F302" s="218"/>
      <c r="G302" s="218"/>
      <c r="H302" s="218"/>
      <c r="I302" s="58"/>
    </row>
    <row r="303" spans="1:16" ht="17.25" customHeight="1" x14ac:dyDescent="0.35">
      <c r="A303" s="219"/>
      <c r="B303" s="219"/>
      <c r="C303" s="219"/>
      <c r="D303" s="219"/>
      <c r="E303" s="219"/>
      <c r="F303" s="219"/>
      <c r="G303" s="219"/>
      <c r="H303" s="219"/>
      <c r="I303" s="220"/>
      <c r="J303" s="220"/>
      <c r="K303" s="220"/>
      <c r="L303" s="220"/>
      <c r="N303" s="101"/>
      <c r="O303" s="221"/>
      <c r="P303" s="221"/>
    </row>
    <row r="304" spans="1:16" ht="21" customHeight="1" x14ac:dyDescent="0.35">
      <c r="A304" s="219"/>
      <c r="B304" s="219"/>
      <c r="C304" s="219"/>
      <c r="D304" s="219"/>
      <c r="E304" s="219"/>
      <c r="F304" s="219"/>
      <c r="G304" s="219"/>
      <c r="H304" s="219"/>
      <c r="I304" s="220"/>
      <c r="J304" s="220"/>
      <c r="K304" s="220"/>
      <c r="L304" s="220"/>
      <c r="N304" s="101"/>
      <c r="O304" s="221"/>
      <c r="P304" s="221"/>
    </row>
    <row r="305" spans="1:12" s="222" customFormat="1" ht="17.5" x14ac:dyDescent="0.35">
      <c r="A305" s="219"/>
      <c r="B305" s="219"/>
      <c r="C305" s="219"/>
      <c r="D305" s="219"/>
      <c r="E305" s="219"/>
      <c r="F305" s="219"/>
      <c r="G305" s="219"/>
      <c r="H305" s="219"/>
      <c r="I305" s="220"/>
      <c r="J305" s="220"/>
      <c r="K305" s="220"/>
      <c r="L305" s="220"/>
    </row>
    <row r="306" spans="1:12" s="222" customFormat="1" ht="17.5" x14ac:dyDescent="0.35">
      <c r="A306" s="219"/>
      <c r="B306" s="219"/>
      <c r="C306" s="219"/>
      <c r="D306" s="219"/>
      <c r="E306" s="219"/>
      <c r="F306" s="219"/>
      <c r="G306" s="219"/>
      <c r="H306" s="219"/>
      <c r="I306" s="220"/>
      <c r="J306" s="220"/>
      <c r="K306" s="220"/>
      <c r="L306" s="220"/>
    </row>
    <row r="307" spans="1:12" ht="15.75" customHeight="1" x14ac:dyDescent="0.35">
      <c r="A307" s="55"/>
      <c r="B307" s="126"/>
      <c r="C307" s="126"/>
      <c r="D307" s="126"/>
      <c r="E307" s="126"/>
      <c r="F307" s="126"/>
      <c r="G307" s="126"/>
      <c r="H307" s="126"/>
    </row>
    <row r="308" spans="1:12" ht="31" hidden="1" x14ac:dyDescent="0.35">
      <c r="A308" s="10"/>
      <c r="F308" s="39" t="s">
        <v>117</v>
      </c>
      <c r="G308" s="40" t="s">
        <v>116</v>
      </c>
      <c r="H308" s="11" t="s">
        <v>63</v>
      </c>
      <c r="K308" s="28" t="s">
        <v>119</v>
      </c>
    </row>
    <row r="309" spans="1:12" hidden="1" x14ac:dyDescent="0.35">
      <c r="A309" s="237" t="s">
        <v>128</v>
      </c>
      <c r="B309" s="237"/>
      <c r="C309" s="237"/>
      <c r="D309" s="237"/>
      <c r="E309" s="237"/>
      <c r="F309" s="43">
        <f>(F72/(((G38/C38)/E38)*C38))</f>
        <v>93.86666666666666</v>
      </c>
      <c r="G309" s="44" t="e">
        <f>(F79/(((G39/C39)/E39)*C39))</f>
        <v>#VALUE!</v>
      </c>
      <c r="J309">
        <v>88</v>
      </c>
      <c r="K309" s="28" t="s">
        <v>119</v>
      </c>
    </row>
    <row r="310" spans="1:12" ht="15.75" hidden="1" customHeight="1" x14ac:dyDescent="0.35">
      <c r="A310" s="238" t="s">
        <v>129</v>
      </c>
      <c r="B310" s="238"/>
      <c r="C310" s="238"/>
      <c r="D310" s="238"/>
      <c r="E310" s="238"/>
      <c r="F310" s="43">
        <f>((F72+F142)/(((G38/C38)/E38)*C38))</f>
        <v>103.25333333333333</v>
      </c>
      <c r="G310" s="44" t="e">
        <f>((F79+F149)/(((G39/C39)/E39)*C39))</f>
        <v>#VALUE!</v>
      </c>
      <c r="J310">
        <v>98</v>
      </c>
      <c r="K310" s="28" t="s">
        <v>81</v>
      </c>
    </row>
    <row r="311" spans="1:12" hidden="1" x14ac:dyDescent="0.35">
      <c r="A311" s="238" t="s">
        <v>127</v>
      </c>
      <c r="B311" s="238"/>
      <c r="C311" s="238"/>
      <c r="D311" s="238"/>
      <c r="E311" s="238"/>
      <c r="F311" s="43">
        <f>IF(F72-G38&lt;0,((F72-G38)/(G38/C38))*-1,0)</f>
        <v>26.533333333333335</v>
      </c>
      <c r="G311" s="44" t="e">
        <f>IF(F79-G43&lt;0,((F79-G43)/(G39/C39))*-1,0)</f>
        <v>#VALUE!</v>
      </c>
      <c r="H311" s="38" t="e">
        <f>(G311*(1-E286))*E285</f>
        <v>#VALUE!</v>
      </c>
      <c r="K311" s="28" t="s">
        <v>81</v>
      </c>
    </row>
    <row r="312" spans="1:12" hidden="1" x14ac:dyDescent="0.35">
      <c r="A312" s="237" t="s">
        <v>130</v>
      </c>
      <c r="B312" s="237"/>
      <c r="C312" s="237"/>
      <c r="D312" s="237"/>
      <c r="E312" s="237"/>
      <c r="F312" s="43">
        <f>IF(F72+F142-G38&lt;0,((F72+F142-G38)/(G38/C38))*-1,0)</f>
        <v>24.186666666666667</v>
      </c>
      <c r="G312" s="44" t="e">
        <f>IF(F79+F149-G43&lt;0,((F79+F149-G43)/(G39/C39))*-1,0)</f>
        <v>#VALUE!</v>
      </c>
      <c r="H312" s="38" t="e">
        <f>(G312*(1-E286))*E285</f>
        <v>#VALUE!</v>
      </c>
      <c r="J312">
        <v>106</v>
      </c>
      <c r="K312" s="28" t="s">
        <v>81</v>
      </c>
    </row>
    <row r="313" spans="1:12" hidden="1" x14ac:dyDescent="0.35">
      <c r="A313" s="237" t="s">
        <v>131</v>
      </c>
      <c r="B313" s="237"/>
      <c r="C313" s="237"/>
      <c r="D313" s="237"/>
      <c r="E313" s="237"/>
      <c r="F313" s="43">
        <f>IF(F72+F142-G38+H164&lt;0,((F72+F142-G38+H202)/(G38/C38))*-1,0)</f>
        <v>14.186666666666667</v>
      </c>
      <c r="G313" s="44" t="e">
        <f>IF(F79+F149-G43+H207&lt;0,((F79+F149-G43+H207)/(G39/C39))*-1,0)</f>
        <v>#VALUE!</v>
      </c>
      <c r="H313" s="38" t="e">
        <f>(G313*(1-E286))*E285</f>
        <v>#VALUE!</v>
      </c>
      <c r="J313">
        <v>53</v>
      </c>
      <c r="K313" s="28" t="s">
        <v>81</v>
      </c>
    </row>
    <row r="314" spans="1:12" hidden="1" x14ac:dyDescent="0.35">
      <c r="A314" s="9" t="s">
        <v>132</v>
      </c>
      <c r="F314" s="41"/>
      <c r="G314" s="34" t="e">
        <f>LOOKUP(0,'DATA (HIDE)'!J3:J1003,'DATA (HIDE)'!K3:K1003)</f>
        <v>#N/A</v>
      </c>
      <c r="H314" s="38" t="e">
        <f>(G314*(1-E286))*E285</f>
        <v>#N/A</v>
      </c>
    </row>
    <row r="315" spans="1:12" hidden="1" x14ac:dyDescent="0.35">
      <c r="A315" s="9" t="s">
        <v>82</v>
      </c>
    </row>
    <row r="316" spans="1:12" hidden="1" x14ac:dyDescent="0.35">
      <c r="A316" s="9" t="s">
        <v>65</v>
      </c>
    </row>
    <row r="317" spans="1:12" hidden="1" x14ac:dyDescent="0.35"/>
    <row r="318" spans="1:12" hidden="1" x14ac:dyDescent="0.35"/>
    <row r="319" spans="1:12" hidden="1" x14ac:dyDescent="0.35">
      <c r="A319" s="17" t="s">
        <v>126</v>
      </c>
      <c r="B319" s="17"/>
      <c r="C319" s="17"/>
      <c r="D319" s="17"/>
      <c r="E319" s="17"/>
      <c r="F319" s="42">
        <f>F72/G38</f>
        <v>0.46933333333333332</v>
      </c>
      <c r="G319" s="42" t="e">
        <f>F79/G43</f>
        <v>#VALUE!</v>
      </c>
    </row>
    <row r="320" spans="1:12" hidden="1" x14ac:dyDescent="0.35">
      <c r="A320" s="17"/>
      <c r="B320" s="17"/>
      <c r="C320" s="17"/>
      <c r="D320" s="17"/>
      <c r="E320" s="17"/>
      <c r="F320" s="42"/>
      <c r="G320" s="42"/>
    </row>
    <row r="321" spans="1:8" hidden="1" x14ac:dyDescent="0.35">
      <c r="A321" s="17" t="s">
        <v>120</v>
      </c>
      <c r="B321" s="17"/>
      <c r="C321" s="17"/>
      <c r="D321" s="17"/>
      <c r="E321" s="17"/>
      <c r="F321" s="45">
        <f>(G38-F72)/G38</f>
        <v>0.53066666666666662</v>
      </c>
      <c r="G321" s="42" t="e">
        <f>(G43-F79)/G43</f>
        <v>#VALUE!</v>
      </c>
    </row>
    <row r="322" spans="1:8" hidden="1" x14ac:dyDescent="0.35">
      <c r="A322" s="17" t="s">
        <v>121</v>
      </c>
      <c r="B322" s="17"/>
      <c r="C322" s="17"/>
      <c r="D322" s="17"/>
      <c r="E322" s="17"/>
      <c r="F322" s="46">
        <f>(G38-F72-F142)/G38</f>
        <v>0.48373333333333335</v>
      </c>
      <c r="G322" s="42" t="e">
        <f>(G43-F79-F149)/G43</f>
        <v>#VALUE!</v>
      </c>
    </row>
    <row r="323" spans="1:8" hidden="1" x14ac:dyDescent="0.35">
      <c r="A323" s="17" t="s">
        <v>122</v>
      </c>
      <c r="B323" s="17"/>
      <c r="C323" s="17"/>
      <c r="D323" s="17"/>
      <c r="E323" s="17"/>
      <c r="F323" s="47">
        <f>(G38-F72-F142-H202)/G38</f>
        <v>0.28373333333333334</v>
      </c>
      <c r="G323" s="42" t="e">
        <f>(G43-F79-F149-H207)/G43</f>
        <v>#VALUE!</v>
      </c>
    </row>
    <row r="324" spans="1:8" hidden="1" x14ac:dyDescent="0.35">
      <c r="A324" s="17"/>
      <c r="B324" s="17"/>
      <c r="C324" s="17"/>
      <c r="D324" s="17"/>
      <c r="E324" s="17"/>
      <c r="F324" s="42"/>
      <c r="G324" s="42"/>
    </row>
    <row r="325" spans="1:8" hidden="1" x14ac:dyDescent="0.35">
      <c r="A325" s="17" t="s">
        <v>123</v>
      </c>
      <c r="B325" s="17"/>
      <c r="C325" s="17"/>
      <c r="D325" s="17"/>
      <c r="E325" s="17"/>
      <c r="F325" s="45">
        <f>F311/C38</f>
        <v>0.53066666666666673</v>
      </c>
      <c r="G325" s="42" t="e">
        <f>G311/C39</f>
        <v>#VALUE!</v>
      </c>
    </row>
    <row r="326" spans="1:8" hidden="1" x14ac:dyDescent="0.35">
      <c r="A326" s="17" t="s">
        <v>124</v>
      </c>
      <c r="B326" s="17"/>
      <c r="C326" s="17"/>
      <c r="D326" s="17"/>
      <c r="E326" s="17"/>
      <c r="F326" s="46">
        <f>F312/C38</f>
        <v>0.48373333333333335</v>
      </c>
      <c r="G326" s="42" t="e">
        <f>G312/C39</f>
        <v>#VALUE!</v>
      </c>
    </row>
    <row r="327" spans="1:8" hidden="1" x14ac:dyDescent="0.35">
      <c r="A327" s="17" t="s">
        <v>125</v>
      </c>
      <c r="B327" s="17"/>
      <c r="C327" s="17"/>
      <c r="D327" s="17"/>
      <c r="E327" s="17"/>
      <c r="F327" s="47">
        <f>F313/C38</f>
        <v>0.28373333333333334</v>
      </c>
      <c r="G327" s="42" t="e">
        <f>G313/C39</f>
        <v>#VALUE!</v>
      </c>
    </row>
    <row r="328" spans="1:8" hidden="1" x14ac:dyDescent="0.35"/>
    <row r="329" spans="1:8" hidden="1" x14ac:dyDescent="0.35"/>
    <row r="330" spans="1:8" hidden="1" x14ac:dyDescent="0.35">
      <c r="A330" s="236" t="s">
        <v>118</v>
      </c>
      <c r="B330" s="236"/>
      <c r="C330" s="236"/>
      <c r="D330" s="236"/>
      <c r="E330" s="236"/>
      <c r="F330" s="236"/>
      <c r="G330" s="236"/>
      <c r="H330" s="236"/>
    </row>
    <row r="331" spans="1:8" hidden="1" x14ac:dyDescent="0.35">
      <c r="A331" s="236"/>
      <c r="B331" s="236"/>
      <c r="C331" s="236"/>
      <c r="D331" s="236"/>
      <c r="E331" s="236"/>
      <c r="F331" s="236"/>
      <c r="G331" s="236"/>
      <c r="H331" s="236"/>
    </row>
  </sheetData>
  <sheetProtection algorithmName="SHA-512" hashValue="dGty2bmBebovf3u6DU2OQCX/1Wc+D7VI9fc1VWeKA9Fd/ZvJ4d0pHfkh3sKS96F49B11qmHmDbhDddOmxZHYLg==" saltValue="ycEKNpR0xIcgMfdISKwXWw==" spinCount="100000" sheet="1" objects="1" scenarios="1"/>
  <mergeCells count="44">
    <mergeCell ref="A240:H241"/>
    <mergeCell ref="A122:B122"/>
    <mergeCell ref="A186:B186"/>
    <mergeCell ref="A189:H198"/>
    <mergeCell ref="A200:A201"/>
    <mergeCell ref="A299:H301"/>
    <mergeCell ref="C286:D286"/>
    <mergeCell ref="A289:H290"/>
    <mergeCell ref="C284:D284"/>
    <mergeCell ref="C285:D285"/>
    <mergeCell ref="C287:D287"/>
    <mergeCell ref="A330:H331"/>
    <mergeCell ref="A309:E309"/>
    <mergeCell ref="A310:E310"/>
    <mergeCell ref="A311:E311"/>
    <mergeCell ref="A312:E312"/>
    <mergeCell ref="A313:E313"/>
    <mergeCell ref="A267:H269"/>
    <mergeCell ref="A280:H282"/>
    <mergeCell ref="A125:H138"/>
    <mergeCell ref="A151:H153"/>
    <mergeCell ref="B140:B141"/>
    <mergeCell ref="C262:D262"/>
    <mergeCell ref="C263:D263"/>
    <mergeCell ref="C261:D261"/>
    <mergeCell ref="C264:D264"/>
    <mergeCell ref="F255:H256"/>
    <mergeCell ref="A243:H244"/>
    <mergeCell ref="A246:H247"/>
    <mergeCell ref="A227:B227"/>
    <mergeCell ref="A230:H231"/>
    <mergeCell ref="A233:H234"/>
    <mergeCell ref="A236:H238"/>
    <mergeCell ref="A14:E24"/>
    <mergeCell ref="A49:E56"/>
    <mergeCell ref="A82:E87"/>
    <mergeCell ref="D172:H178"/>
    <mergeCell ref="A46:H47"/>
    <mergeCell ref="A117:H120"/>
    <mergeCell ref="A61:H68"/>
    <mergeCell ref="A28:H34"/>
    <mergeCell ref="A95:H99"/>
    <mergeCell ref="C70:C71"/>
    <mergeCell ref="B36:B37"/>
  </mergeCells>
  <conditionalFormatting sqref="A122:B122 A124:B124 A139:B139 A140">
    <cfRule type="cellIs" dxfId="3" priority="6" operator="lessThan">
      <formula>0</formula>
    </cfRule>
  </conditionalFormatting>
  <conditionalFormatting sqref="C122 C124 C139">
    <cfRule type="cellIs" dxfId="2" priority="3" operator="lessThan">
      <formula>0</formula>
    </cfRule>
  </conditionalFormatting>
  <conditionalFormatting sqref="C186">
    <cfRule type="cellIs" dxfId="1" priority="2" operator="lessThan">
      <formula>0</formula>
    </cfRule>
  </conditionalFormatting>
  <conditionalFormatting sqref="C227">
    <cfRule type="cellIs" dxfId="0" priority="1" operator="lessThan">
      <formula>0</formula>
    </cfRule>
  </conditionalFormatting>
  <printOptions horizontalCentered="1"/>
  <pageMargins left="0.51181102362204722" right="0.51181102362204722" top="0.55118110236220474" bottom="0.59055118110236227" header="0.31496062992125984" footer="0.35433070866141736"/>
  <pageSetup scale="72" fitToHeight="6" orientation="portrait" horizontalDpi="4294967295" verticalDpi="4294967295" r:id="rId1"/>
  <headerFooter scaleWithDoc="0">
    <oddFooter>&amp;C&amp;"Arial,Regular"&amp;10&amp;P&amp;R&amp;G</oddFooter>
  </headerFooter>
  <rowBreaks count="5" manualBreakCount="5">
    <brk id="48" max="7" man="1"/>
    <brk id="99" max="7" man="1"/>
    <brk id="153" max="7" man="1"/>
    <brk id="208" max="7" man="1"/>
    <brk id="264" max="7" man="1"/>
  </rowBreaks>
  <ignoredErrors>
    <ignoredError sqref="C203:C206"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
  <sheetViews>
    <sheetView zoomScaleNormal="100" workbookViewId="0"/>
  </sheetViews>
  <sheetFormatPr defaultRowHeight="14.5" x14ac:dyDescent="0.35"/>
  <cols>
    <col min="1" max="1" width="18.81640625" customWidth="1"/>
  </cols>
  <sheetData>
    <row r="1" spans="1:13" s="23" customFormat="1" ht="21" customHeight="1" x14ac:dyDescent="0.35">
      <c r="A1" s="27" t="s">
        <v>149</v>
      </c>
      <c r="B1" s="27"/>
      <c r="C1" s="27"/>
      <c r="D1" s="27"/>
      <c r="E1" s="27"/>
      <c r="F1" s="27"/>
      <c r="G1" s="27"/>
      <c r="H1" s="27"/>
      <c r="I1" s="27"/>
      <c r="J1" s="27"/>
      <c r="K1" s="27"/>
      <c r="L1" s="27"/>
    </row>
    <row r="2" spans="1:13" s="23" customFormat="1" ht="15.75" customHeight="1" x14ac:dyDescent="0.35">
      <c r="A2"/>
      <c r="B2"/>
      <c r="C2"/>
      <c r="D2"/>
      <c r="E2"/>
      <c r="F2"/>
      <c r="G2"/>
      <c r="H2"/>
      <c r="I2"/>
      <c r="J2"/>
      <c r="K2"/>
      <c r="L2"/>
      <c r="M2"/>
    </row>
    <row r="3" spans="1:13" ht="36" customHeight="1" x14ac:dyDescent="0.35">
      <c r="A3" s="251" t="s">
        <v>92</v>
      </c>
      <c r="B3" s="90" t="s">
        <v>86</v>
      </c>
      <c r="C3" s="90" t="s">
        <v>87</v>
      </c>
      <c r="D3" s="252" t="s">
        <v>88</v>
      </c>
      <c r="E3" s="252"/>
      <c r="F3" s="252" t="s">
        <v>89</v>
      </c>
      <c r="G3" s="252"/>
      <c r="H3" s="251" t="s">
        <v>145</v>
      </c>
      <c r="I3" s="251"/>
      <c r="J3" s="90" t="s">
        <v>146</v>
      </c>
      <c r="K3" s="9"/>
    </row>
    <row r="4" spans="1:13" ht="31" x14ac:dyDescent="0.35">
      <c r="A4" s="251"/>
      <c r="B4" s="90" t="s">
        <v>47</v>
      </c>
      <c r="C4" s="54" t="s">
        <v>144</v>
      </c>
      <c r="D4" s="251" t="s">
        <v>46</v>
      </c>
      <c r="E4" s="251"/>
      <c r="F4" s="251" t="s">
        <v>91</v>
      </c>
      <c r="G4" s="251"/>
      <c r="H4" s="251" t="s">
        <v>90</v>
      </c>
      <c r="I4" s="251"/>
      <c r="J4" s="94" t="s">
        <v>147</v>
      </c>
      <c r="K4" s="9"/>
    </row>
    <row r="5" spans="1:13" s="9" customFormat="1" ht="15.5" x14ac:dyDescent="0.35">
      <c r="A5" s="95" t="str">
        <f>'Forage Supply'!B39</f>
        <v xml:space="preserve">Cows </v>
      </c>
      <c r="B5" s="67">
        <f>'Forage Supply'!C39</f>
        <v>0</v>
      </c>
      <c r="C5" s="68">
        <f>'Forage Supply'!D39</f>
        <v>0</v>
      </c>
      <c r="D5" s="253">
        <f>'Forage Supply'!E39</f>
        <v>0</v>
      </c>
      <c r="E5" s="253"/>
      <c r="F5" s="255">
        <f>'Forage Supply'!F39</f>
        <v>0</v>
      </c>
      <c r="G5" s="255"/>
      <c r="H5" s="271">
        <f>ROUND(B5*C5*D5%*F5/2000,0)</f>
        <v>0</v>
      </c>
      <c r="I5" s="271"/>
      <c r="J5" s="96">
        <f>IF(D5=0,0,H5/D5)</f>
        <v>0</v>
      </c>
    </row>
    <row r="6" spans="1:13" s="9" customFormat="1" ht="15.5" x14ac:dyDescent="0.35">
      <c r="A6" s="49" t="str">
        <f>'Forage Supply'!B40</f>
        <v xml:space="preserve">Bulls </v>
      </c>
      <c r="B6" s="69">
        <f>'Forage Supply'!C40</f>
        <v>0</v>
      </c>
      <c r="C6" s="70">
        <f>'Forage Supply'!D40</f>
        <v>0</v>
      </c>
      <c r="D6" s="254">
        <f>'Forage Supply'!E40</f>
        <v>0</v>
      </c>
      <c r="E6" s="254"/>
      <c r="F6" s="256">
        <f>'Forage Supply'!F40</f>
        <v>0</v>
      </c>
      <c r="G6" s="256"/>
      <c r="H6" s="272">
        <f t="shared" ref="H6:H8" si="0">ROUND(B6*C6*D6%*F6/2000,0)</f>
        <v>0</v>
      </c>
      <c r="I6" s="272"/>
      <c r="J6" s="96">
        <f t="shared" ref="J6:J8" si="1">IF(D6=0,0,H6/D6)</f>
        <v>0</v>
      </c>
    </row>
    <row r="7" spans="1:13" s="9" customFormat="1" ht="15.5" x14ac:dyDescent="0.35">
      <c r="A7" s="53" t="str">
        <f>'Forage Supply'!B41</f>
        <v xml:space="preserve">Replacement Heifers </v>
      </c>
      <c r="B7" s="69">
        <f>'Forage Supply'!C41</f>
        <v>0</v>
      </c>
      <c r="C7" s="70">
        <f>'Forage Supply'!D41</f>
        <v>0</v>
      </c>
      <c r="D7" s="254">
        <f>'Forage Supply'!E41</f>
        <v>0</v>
      </c>
      <c r="E7" s="254"/>
      <c r="F7" s="256">
        <f>'Forage Supply'!F41</f>
        <v>0</v>
      </c>
      <c r="G7" s="256"/>
      <c r="H7" s="272">
        <f t="shared" si="0"/>
        <v>0</v>
      </c>
      <c r="I7" s="272"/>
      <c r="J7" s="96">
        <f t="shared" si="1"/>
        <v>0</v>
      </c>
    </row>
    <row r="8" spans="1:13" s="9" customFormat="1" ht="15.5" x14ac:dyDescent="0.35">
      <c r="A8" s="49" t="str">
        <f>'Forage Supply'!B42</f>
        <v>Back-grounders</v>
      </c>
      <c r="B8" s="69">
        <f>'Forage Supply'!C42</f>
        <v>0</v>
      </c>
      <c r="C8" s="70">
        <f>'Forage Supply'!D42</f>
        <v>0</v>
      </c>
      <c r="D8" s="254">
        <f>'Forage Supply'!E42</f>
        <v>0</v>
      </c>
      <c r="E8" s="254"/>
      <c r="F8" s="256">
        <f>'Forage Supply'!F42</f>
        <v>0</v>
      </c>
      <c r="G8" s="256"/>
      <c r="H8" s="272">
        <f t="shared" si="0"/>
        <v>0</v>
      </c>
      <c r="I8" s="272"/>
      <c r="J8" s="96">
        <f t="shared" si="1"/>
        <v>0</v>
      </c>
    </row>
    <row r="9" spans="1:13" s="9" customFormat="1" ht="15.5" x14ac:dyDescent="0.35">
      <c r="A9" s="50"/>
      <c r="B9" s="50"/>
      <c r="C9" s="50"/>
      <c r="D9" s="50"/>
      <c r="E9" s="50"/>
      <c r="F9" s="50"/>
      <c r="G9" s="97" t="s">
        <v>148</v>
      </c>
      <c r="H9" s="275">
        <f>SUM(H5:I8)</f>
        <v>0</v>
      </c>
      <c r="I9" s="275"/>
      <c r="J9" s="50"/>
    </row>
    <row r="11" spans="1:13" s="23" customFormat="1" ht="21" customHeight="1" x14ac:dyDescent="0.35">
      <c r="A11" s="27" t="s">
        <v>150</v>
      </c>
      <c r="B11" s="27"/>
      <c r="C11" s="27"/>
      <c r="D11" s="27"/>
      <c r="E11" s="27"/>
      <c r="F11" s="27"/>
      <c r="G11" s="27"/>
      <c r="H11" s="27"/>
      <c r="I11" s="27"/>
      <c r="J11" s="27"/>
      <c r="K11" s="27"/>
      <c r="L11" s="27"/>
    </row>
    <row r="12" spans="1:13" ht="15" customHeight="1" x14ac:dyDescent="0.35"/>
    <row r="13" spans="1:13" ht="15" customHeight="1" x14ac:dyDescent="0.35">
      <c r="A13" s="257" t="s">
        <v>141</v>
      </c>
      <c r="B13" s="90" t="s">
        <v>86</v>
      </c>
      <c r="C13" s="252" t="s">
        <v>87</v>
      </c>
      <c r="D13" s="252"/>
      <c r="E13" s="257" t="s">
        <v>109</v>
      </c>
      <c r="F13" s="257"/>
    </row>
    <row r="14" spans="1:13" ht="31" x14ac:dyDescent="0.35">
      <c r="A14" s="257"/>
      <c r="B14" s="93" t="s">
        <v>97</v>
      </c>
      <c r="C14" s="258" t="s">
        <v>39</v>
      </c>
      <c r="D14" s="258"/>
      <c r="E14" s="258" t="s">
        <v>40</v>
      </c>
      <c r="F14" s="258"/>
    </row>
    <row r="15" spans="1:13" s="9" customFormat="1" ht="15.5" x14ac:dyDescent="0.35">
      <c r="A15" s="98" t="str">
        <f>'Forage Supply'!C73</f>
        <v>Alf/Grass Hay</v>
      </c>
      <c r="B15" s="91">
        <f>'Forage Supply'!D73</f>
        <v>12</v>
      </c>
      <c r="C15" s="255">
        <f>'Forage Supply'!E73</f>
        <v>0</v>
      </c>
      <c r="D15" s="255"/>
      <c r="E15" s="276">
        <f t="shared" ref="E15:E20" si="2">IF(OR(C15=0,C15=""),0,C15*(100-B15)/100)</f>
        <v>0</v>
      </c>
      <c r="F15" s="276"/>
    </row>
    <row r="16" spans="1:13" s="9" customFormat="1" ht="15.5" x14ac:dyDescent="0.35">
      <c r="A16" s="51" t="str">
        <f>'Forage Supply'!C74</f>
        <v>Corn Silage</v>
      </c>
      <c r="B16" s="92">
        <f>'Forage Supply'!D74</f>
        <v>65</v>
      </c>
      <c r="C16" s="256">
        <f>'Forage Supply'!E74</f>
        <v>0</v>
      </c>
      <c r="D16" s="256"/>
      <c r="E16" s="273">
        <f t="shared" si="2"/>
        <v>0</v>
      </c>
      <c r="F16" s="273"/>
    </row>
    <row r="17" spans="1:15" s="9" customFormat="1" ht="15.5" x14ac:dyDescent="0.35">
      <c r="A17" s="51" t="str">
        <f>'Forage Supply'!C75</f>
        <v>Cereal Silage</v>
      </c>
      <c r="B17" s="92">
        <f>'Forage Supply'!D75</f>
        <v>60</v>
      </c>
      <c r="C17" s="256">
        <f>'Forage Supply'!E75</f>
        <v>0</v>
      </c>
      <c r="D17" s="256"/>
      <c r="E17" s="273">
        <f t="shared" si="2"/>
        <v>0</v>
      </c>
      <c r="F17" s="273"/>
    </row>
    <row r="18" spans="1:15" s="9" customFormat="1" ht="15.5" x14ac:dyDescent="0.35">
      <c r="A18" s="51" t="str">
        <f>'Forage Supply'!C76</f>
        <v>Alfalfa Silage</v>
      </c>
      <c r="B18" s="92">
        <f>'Forage Supply'!D76</f>
        <v>60</v>
      </c>
      <c r="C18" s="256">
        <f>'Forage Supply'!E76</f>
        <v>0</v>
      </c>
      <c r="D18" s="256"/>
      <c r="E18" s="273">
        <f t="shared" si="2"/>
        <v>0</v>
      </c>
      <c r="F18" s="273"/>
    </row>
    <row r="19" spans="1:15" s="9" customFormat="1" ht="15.5" x14ac:dyDescent="0.35">
      <c r="A19" s="51" t="str">
        <f>'Forage Supply'!C77</f>
        <v>Bale Silage</v>
      </c>
      <c r="B19" s="92">
        <f>'Forage Supply'!D77</f>
        <v>50</v>
      </c>
      <c r="C19" s="256">
        <f>'Forage Supply'!E77</f>
        <v>0</v>
      </c>
      <c r="D19" s="256"/>
      <c r="E19" s="273">
        <f t="shared" si="2"/>
        <v>0</v>
      </c>
      <c r="F19" s="273"/>
    </row>
    <row r="20" spans="1:15" s="9" customFormat="1" ht="15.5" x14ac:dyDescent="0.35">
      <c r="A20" s="51" t="str">
        <f>'Forage Supply'!C78</f>
        <v>Greenfeed</v>
      </c>
      <c r="B20" s="92">
        <f>'Forage Supply'!D78</f>
        <v>12</v>
      </c>
      <c r="C20" s="256">
        <f>'Forage Supply'!E78</f>
        <v>0</v>
      </c>
      <c r="D20" s="256"/>
      <c r="E20" s="273">
        <f t="shared" si="2"/>
        <v>0</v>
      </c>
      <c r="F20" s="273"/>
    </row>
    <row r="21" spans="1:15" s="9" customFormat="1" ht="15.5" x14ac:dyDescent="0.35">
      <c r="A21" s="99"/>
      <c r="B21" s="99"/>
      <c r="C21" s="279" t="s">
        <v>154</v>
      </c>
      <c r="D21" s="279"/>
      <c r="E21" s="274">
        <f>ROUND(SUM(E15:F20),0)</f>
        <v>0</v>
      </c>
      <c r="F21" s="274"/>
    </row>
    <row r="22" spans="1:15" s="9" customFormat="1" ht="15.5" x14ac:dyDescent="0.35">
      <c r="A22" s="99"/>
      <c r="B22" s="100"/>
      <c r="C22" s="100"/>
      <c r="D22" s="97" t="s">
        <v>151</v>
      </c>
      <c r="E22" s="275">
        <f>H9-E21</f>
        <v>0</v>
      </c>
      <c r="F22" s="275"/>
    </row>
    <row r="23" spans="1:15" s="9" customFormat="1" ht="15.5" x14ac:dyDescent="0.35">
      <c r="A23" s="50"/>
      <c r="B23" s="100"/>
      <c r="C23" s="50"/>
      <c r="D23" s="97" t="s">
        <v>153</v>
      </c>
      <c r="E23" s="277">
        <f>IF(E22=0,0,ROUND(E22/SUM(J5:J8),0))</f>
        <v>0</v>
      </c>
      <c r="F23" s="277"/>
    </row>
    <row r="24" spans="1:15" x14ac:dyDescent="0.35">
      <c r="G24" s="101"/>
      <c r="H24" s="102"/>
    </row>
    <row r="25" spans="1:15" s="23" customFormat="1" ht="21" customHeight="1" x14ac:dyDescent="0.35">
      <c r="A25" s="27" t="s">
        <v>155</v>
      </c>
      <c r="B25" s="27"/>
      <c r="C25" s="27"/>
      <c r="D25" s="27"/>
      <c r="E25" s="27"/>
      <c r="F25" s="27"/>
      <c r="G25" s="27"/>
      <c r="H25" s="27"/>
      <c r="I25" s="27"/>
      <c r="J25" s="27"/>
      <c r="K25" s="27"/>
      <c r="L25" s="27"/>
    </row>
    <row r="26" spans="1:15" ht="7.5" customHeight="1" x14ac:dyDescent="0.35">
      <c r="G26" s="101"/>
      <c r="H26" s="102"/>
    </row>
    <row r="27" spans="1:15" x14ac:dyDescent="0.35">
      <c r="A27" s="75"/>
      <c r="B27" s="247" t="s">
        <v>156</v>
      </c>
      <c r="C27" s="247"/>
      <c r="D27" s="248"/>
      <c r="E27" s="76" t="s">
        <v>0</v>
      </c>
      <c r="F27" s="76" t="s">
        <v>1</v>
      </c>
      <c r="G27" s="76" t="s">
        <v>2</v>
      </c>
      <c r="H27" s="76" t="s">
        <v>3</v>
      </c>
      <c r="I27" s="76" t="s">
        <v>4</v>
      </c>
      <c r="J27" s="76" t="s">
        <v>5</v>
      </c>
      <c r="K27" s="76" t="s">
        <v>6</v>
      </c>
      <c r="L27" s="76" t="s">
        <v>7</v>
      </c>
      <c r="M27" s="72"/>
      <c r="O27" s="66"/>
    </row>
    <row r="28" spans="1:15" x14ac:dyDescent="0.35">
      <c r="A28" s="77" t="s">
        <v>8</v>
      </c>
      <c r="B28" s="78" t="s">
        <v>9</v>
      </c>
      <c r="C28" s="77" t="s">
        <v>10</v>
      </c>
      <c r="D28" s="77" t="s">
        <v>11</v>
      </c>
      <c r="E28" s="103"/>
      <c r="F28" s="79"/>
      <c r="G28" s="79"/>
      <c r="H28" s="79"/>
      <c r="I28" s="79"/>
      <c r="J28" s="80" t="s">
        <v>12</v>
      </c>
      <c r="K28" s="81">
        <v>1400</v>
      </c>
      <c r="L28" s="78" t="s">
        <v>13</v>
      </c>
      <c r="M28" s="73"/>
    </row>
    <row r="29" spans="1:15" hidden="1" x14ac:dyDescent="0.35">
      <c r="A29" s="62" t="s">
        <v>14</v>
      </c>
      <c r="B29" s="104">
        <v>120</v>
      </c>
      <c r="C29" s="105">
        <v>2000</v>
      </c>
      <c r="D29" s="63">
        <f>SUM(B29/C29)</f>
        <v>0.06</v>
      </c>
      <c r="E29" s="64">
        <v>0</v>
      </c>
      <c r="F29" s="64">
        <v>0</v>
      </c>
      <c r="G29" s="64">
        <v>0</v>
      </c>
      <c r="H29" s="64">
        <v>0</v>
      </c>
      <c r="I29" s="64">
        <v>0</v>
      </c>
      <c r="J29" s="64">
        <v>0</v>
      </c>
      <c r="K29" s="64">
        <v>0</v>
      </c>
      <c r="L29" s="71">
        <v>0</v>
      </c>
      <c r="M29" s="74"/>
    </row>
    <row r="30" spans="1:15" x14ac:dyDescent="0.35">
      <c r="A30" s="82" t="s">
        <v>15</v>
      </c>
      <c r="B30" s="223">
        <v>120</v>
      </c>
      <c r="C30" s="83">
        <v>2000</v>
      </c>
      <c r="D30" s="88">
        <f>SUM(B30/C30)</f>
        <v>0.06</v>
      </c>
      <c r="E30" s="84">
        <v>35</v>
      </c>
      <c r="F30" s="89">
        <v>0</v>
      </c>
      <c r="G30" s="84">
        <v>0</v>
      </c>
      <c r="H30" s="89">
        <v>0</v>
      </c>
      <c r="I30" s="84">
        <v>16</v>
      </c>
      <c r="J30" s="89">
        <v>0</v>
      </c>
      <c r="K30" s="84">
        <v>10</v>
      </c>
      <c r="L30" s="89">
        <v>0</v>
      </c>
      <c r="M30" s="74"/>
    </row>
    <row r="31" spans="1:15" hidden="1" x14ac:dyDescent="0.35">
      <c r="A31" s="82" t="s">
        <v>16</v>
      </c>
      <c r="B31" s="223">
        <v>80</v>
      </c>
      <c r="C31" s="83">
        <v>2000</v>
      </c>
      <c r="D31" s="88">
        <f t="shared" ref="D31:D43" si="3">SUM(B31/C31)</f>
        <v>0.04</v>
      </c>
      <c r="E31" s="84">
        <v>0</v>
      </c>
      <c r="F31" s="89">
        <v>0</v>
      </c>
      <c r="G31" s="84">
        <v>0</v>
      </c>
      <c r="H31" s="89">
        <v>0</v>
      </c>
      <c r="I31" s="84">
        <v>0</v>
      </c>
      <c r="J31" s="89">
        <v>0</v>
      </c>
      <c r="K31" s="84">
        <v>0</v>
      </c>
      <c r="L31" s="89">
        <v>0</v>
      </c>
      <c r="M31" s="74"/>
    </row>
    <row r="32" spans="1:15" x14ac:dyDescent="0.35">
      <c r="A32" s="85" t="s">
        <v>17</v>
      </c>
      <c r="B32" s="223">
        <v>70</v>
      </c>
      <c r="C32" s="83">
        <v>2000</v>
      </c>
      <c r="D32" s="88">
        <f t="shared" si="3"/>
        <v>3.5000000000000003E-2</v>
      </c>
      <c r="E32" s="84">
        <v>0</v>
      </c>
      <c r="F32" s="89">
        <v>17</v>
      </c>
      <c r="G32" s="84">
        <v>19</v>
      </c>
      <c r="H32" s="89">
        <v>23</v>
      </c>
      <c r="I32" s="84">
        <v>0</v>
      </c>
      <c r="J32" s="89">
        <v>23</v>
      </c>
      <c r="K32" s="84">
        <v>15</v>
      </c>
      <c r="L32" s="89">
        <v>23</v>
      </c>
      <c r="M32" s="74"/>
    </row>
    <row r="33" spans="1:13" x14ac:dyDescent="0.35">
      <c r="A33" s="82" t="s">
        <v>18</v>
      </c>
      <c r="B33" s="223">
        <v>115</v>
      </c>
      <c r="C33" s="83">
        <v>2000</v>
      </c>
      <c r="D33" s="88">
        <f t="shared" si="3"/>
        <v>5.7500000000000002E-2</v>
      </c>
      <c r="E33" s="84">
        <v>0</v>
      </c>
      <c r="F33" s="89">
        <v>0</v>
      </c>
      <c r="G33" s="84">
        <v>0</v>
      </c>
      <c r="H33" s="89">
        <v>0</v>
      </c>
      <c r="I33" s="84">
        <v>19</v>
      </c>
      <c r="J33" s="89">
        <v>0</v>
      </c>
      <c r="K33" s="84">
        <v>0</v>
      </c>
      <c r="L33" s="89">
        <v>0</v>
      </c>
      <c r="M33" s="74"/>
    </row>
    <row r="34" spans="1:13" x14ac:dyDescent="0.35">
      <c r="A34" s="82" t="s">
        <v>19</v>
      </c>
      <c r="B34" s="223">
        <v>40</v>
      </c>
      <c r="C34" s="83">
        <v>2000</v>
      </c>
      <c r="D34" s="88">
        <f t="shared" si="3"/>
        <v>0.02</v>
      </c>
      <c r="E34" s="84">
        <v>0</v>
      </c>
      <c r="F34" s="89">
        <v>0</v>
      </c>
      <c r="G34" s="84">
        <v>47</v>
      </c>
      <c r="H34" s="89">
        <v>0</v>
      </c>
      <c r="I34" s="84">
        <v>0</v>
      </c>
      <c r="J34" s="89">
        <v>0</v>
      </c>
      <c r="K34" s="84">
        <v>32</v>
      </c>
      <c r="L34" s="89">
        <v>0</v>
      </c>
      <c r="M34" s="74"/>
    </row>
    <row r="35" spans="1:13" x14ac:dyDescent="0.35">
      <c r="A35" s="82" t="s">
        <v>20</v>
      </c>
      <c r="B35" s="223">
        <v>50</v>
      </c>
      <c r="C35" s="83">
        <v>2000</v>
      </c>
      <c r="D35" s="88">
        <f t="shared" si="3"/>
        <v>2.5000000000000001E-2</v>
      </c>
      <c r="E35" s="84">
        <v>0</v>
      </c>
      <c r="F35" s="89">
        <v>48</v>
      </c>
      <c r="G35" s="84">
        <v>0</v>
      </c>
      <c r="H35" s="89">
        <v>0</v>
      </c>
      <c r="I35" s="84">
        <v>0</v>
      </c>
      <c r="J35" s="89">
        <v>0</v>
      </c>
      <c r="K35" s="84">
        <v>0</v>
      </c>
      <c r="L35" s="89">
        <v>0</v>
      </c>
      <c r="M35" s="74"/>
    </row>
    <row r="36" spans="1:13" x14ac:dyDescent="0.35">
      <c r="A36" s="82" t="s">
        <v>21</v>
      </c>
      <c r="B36" s="223">
        <v>4.5</v>
      </c>
      <c r="C36" s="83">
        <v>48</v>
      </c>
      <c r="D36" s="88">
        <f t="shared" si="3"/>
        <v>9.375E-2</v>
      </c>
      <c r="E36" s="84">
        <v>0</v>
      </c>
      <c r="F36" s="89">
        <v>0</v>
      </c>
      <c r="G36" s="84">
        <v>0</v>
      </c>
      <c r="H36" s="89">
        <v>11</v>
      </c>
      <c r="I36" s="84">
        <v>0</v>
      </c>
      <c r="J36" s="89">
        <v>10</v>
      </c>
      <c r="K36" s="84">
        <v>0</v>
      </c>
      <c r="L36" s="89">
        <v>0</v>
      </c>
      <c r="M36" s="74"/>
    </row>
    <row r="37" spans="1:13" x14ac:dyDescent="0.35">
      <c r="A37" s="85" t="s">
        <v>22</v>
      </c>
      <c r="B37" s="224">
        <v>600</v>
      </c>
      <c r="C37" s="83">
        <v>2205</v>
      </c>
      <c r="D37" s="88">
        <f t="shared" si="3"/>
        <v>0.27210884353741499</v>
      </c>
      <c r="E37" s="84">
        <v>0</v>
      </c>
      <c r="F37" s="89">
        <v>0.5</v>
      </c>
      <c r="G37" s="84">
        <v>0.5</v>
      </c>
      <c r="H37" s="89">
        <v>1</v>
      </c>
      <c r="I37" s="84">
        <v>0</v>
      </c>
      <c r="J37" s="89">
        <v>0</v>
      </c>
      <c r="K37" s="84">
        <v>0</v>
      </c>
      <c r="L37" s="89">
        <v>0</v>
      </c>
      <c r="M37" s="74"/>
    </row>
    <row r="38" spans="1:13" x14ac:dyDescent="0.35">
      <c r="A38" s="82" t="s">
        <v>23</v>
      </c>
      <c r="B38" s="224">
        <v>525</v>
      </c>
      <c r="C38" s="83">
        <v>2205</v>
      </c>
      <c r="D38" s="88">
        <f t="shared" si="3"/>
        <v>0.23809523809523808</v>
      </c>
      <c r="E38" s="84">
        <v>0</v>
      </c>
      <c r="F38" s="89">
        <v>0</v>
      </c>
      <c r="G38" s="84">
        <v>0</v>
      </c>
      <c r="H38" s="89">
        <v>0</v>
      </c>
      <c r="I38" s="84">
        <v>0</v>
      </c>
      <c r="J38" s="89">
        <v>2.9</v>
      </c>
      <c r="K38" s="84">
        <v>0</v>
      </c>
      <c r="L38" s="89">
        <v>0</v>
      </c>
      <c r="M38" s="74"/>
    </row>
    <row r="39" spans="1:13" x14ac:dyDescent="0.35">
      <c r="A39" s="82" t="s">
        <v>24</v>
      </c>
      <c r="B39" s="224">
        <v>350</v>
      </c>
      <c r="C39" s="83">
        <v>2205</v>
      </c>
      <c r="D39" s="88">
        <f t="shared" si="3"/>
        <v>0.15873015873015872</v>
      </c>
      <c r="E39" s="84">
        <v>0</v>
      </c>
      <c r="F39" s="89">
        <v>0</v>
      </c>
      <c r="G39" s="84">
        <v>0</v>
      </c>
      <c r="H39" s="89">
        <v>0</v>
      </c>
      <c r="I39" s="84">
        <v>0</v>
      </c>
      <c r="J39" s="89">
        <v>0</v>
      </c>
      <c r="K39" s="84">
        <v>0</v>
      </c>
      <c r="L39" s="89">
        <v>14</v>
      </c>
      <c r="M39" s="74"/>
    </row>
    <row r="40" spans="1:13" x14ac:dyDescent="0.35">
      <c r="A40" s="82" t="s">
        <v>25</v>
      </c>
      <c r="B40" s="223">
        <v>50</v>
      </c>
      <c r="C40" s="83">
        <v>55</v>
      </c>
      <c r="D40" s="88">
        <f t="shared" si="3"/>
        <v>0.90909090909090906</v>
      </c>
      <c r="E40" s="84">
        <v>0.12</v>
      </c>
      <c r="F40" s="89">
        <v>0</v>
      </c>
      <c r="G40" s="84">
        <v>0</v>
      </c>
      <c r="H40" s="89">
        <v>0</v>
      </c>
      <c r="I40" s="84">
        <v>0</v>
      </c>
      <c r="J40" s="89">
        <v>0</v>
      </c>
      <c r="K40" s="84">
        <v>0</v>
      </c>
      <c r="L40" s="89">
        <v>0</v>
      </c>
      <c r="M40" s="74"/>
    </row>
    <row r="41" spans="1:13" x14ac:dyDescent="0.35">
      <c r="A41" s="82" t="s">
        <v>26</v>
      </c>
      <c r="B41" s="223">
        <v>50</v>
      </c>
      <c r="C41" s="83">
        <v>55</v>
      </c>
      <c r="D41" s="88">
        <f t="shared" si="3"/>
        <v>0.90909090909090906</v>
      </c>
      <c r="E41" s="84">
        <v>0</v>
      </c>
      <c r="F41" s="89">
        <v>0.06</v>
      </c>
      <c r="G41" s="84">
        <v>0.06</v>
      </c>
      <c r="H41" s="89">
        <v>0.06</v>
      </c>
      <c r="I41" s="84">
        <v>0.12</v>
      </c>
      <c r="J41" s="89">
        <v>0.2</v>
      </c>
      <c r="K41" s="84">
        <v>0.2</v>
      </c>
      <c r="L41" s="89">
        <v>0.06</v>
      </c>
      <c r="M41" s="74"/>
    </row>
    <row r="42" spans="1:13" x14ac:dyDescent="0.35">
      <c r="A42" s="82" t="s">
        <v>27</v>
      </c>
      <c r="B42" s="223">
        <v>20</v>
      </c>
      <c r="C42" s="83">
        <v>55</v>
      </c>
      <c r="D42" s="88">
        <f t="shared" si="3"/>
        <v>0.36363636363636365</v>
      </c>
      <c r="E42" s="84">
        <v>0</v>
      </c>
      <c r="F42" s="89">
        <v>0</v>
      </c>
      <c r="G42" s="84">
        <v>0</v>
      </c>
      <c r="H42" s="89">
        <v>0</v>
      </c>
      <c r="I42" s="84">
        <v>0</v>
      </c>
      <c r="J42" s="89">
        <v>0.2</v>
      </c>
      <c r="K42" s="84">
        <v>0</v>
      </c>
      <c r="L42" s="89">
        <v>0.2</v>
      </c>
      <c r="M42" s="74"/>
    </row>
    <row r="43" spans="1:13" x14ac:dyDescent="0.35">
      <c r="A43" s="82" t="s">
        <v>28</v>
      </c>
      <c r="B43" s="223">
        <v>10</v>
      </c>
      <c r="C43" s="83">
        <v>55</v>
      </c>
      <c r="D43" s="88">
        <f t="shared" si="3"/>
        <v>0.18181818181818182</v>
      </c>
      <c r="E43" s="84">
        <v>7.0000000000000007E-2</v>
      </c>
      <c r="F43" s="89">
        <v>7.0000000000000007E-2</v>
      </c>
      <c r="G43" s="84">
        <v>7.0000000000000007E-2</v>
      </c>
      <c r="H43" s="89">
        <v>7.0000000000000007E-2</v>
      </c>
      <c r="I43" s="84">
        <v>7.0000000000000007E-2</v>
      </c>
      <c r="J43" s="89">
        <v>7.0000000000000007E-2</v>
      </c>
      <c r="K43" s="84">
        <v>7.0000000000000007E-2</v>
      </c>
      <c r="L43" s="89">
        <v>7.0000000000000007E-2</v>
      </c>
      <c r="M43" s="74"/>
    </row>
    <row r="44" spans="1:13" x14ac:dyDescent="0.35">
      <c r="A44" s="86"/>
      <c r="B44" s="246" t="s">
        <v>29</v>
      </c>
      <c r="C44" s="246"/>
      <c r="D44" s="246"/>
      <c r="E44" s="87">
        <f t="shared" ref="E44:L44" si="4">SUM((E29*$D$29)+(E30*$D$30)+(E31*$D$31)+(E32*$D$32)+(E33*$D$33)+(E34*$D$34)+(E35*$D$35)+(E36*$D$36)+(E37*$D$37)+(E38*$D$38)+(E39*$D$39)+(E40*$D$40)+(E41*$D$41)+(E42*$D$42+(E43*$D$43)))</f>
        <v>2.2218181818181817</v>
      </c>
      <c r="F44" s="87">
        <f t="shared" si="4"/>
        <v>1.9983271490414349</v>
      </c>
      <c r="G44" s="87">
        <f t="shared" si="4"/>
        <v>1.8083271490414345</v>
      </c>
      <c r="H44" s="87">
        <f t="shared" si="4"/>
        <v>2.1756315708101424</v>
      </c>
      <c r="I44" s="87">
        <f t="shared" si="4"/>
        <v>2.1743181818181818</v>
      </c>
      <c r="J44" s="87">
        <f t="shared" si="4"/>
        <v>2.7002489177489175</v>
      </c>
      <c r="K44" s="87">
        <f t="shared" si="4"/>
        <v>1.9595454545454547</v>
      </c>
      <c r="L44" s="87">
        <f t="shared" si="4"/>
        <v>3.1672222222222226</v>
      </c>
      <c r="M44" s="1"/>
    </row>
    <row r="45" spans="1:13" x14ac:dyDescent="0.35">
      <c r="G45" s="101"/>
      <c r="H45" s="102"/>
    </row>
    <row r="46" spans="1:13" s="23" customFormat="1" ht="21" customHeight="1" x14ac:dyDescent="0.35">
      <c r="A46" s="27" t="str">
        <f>"Cow Winter Feed Ration Options - Cost &amp; Quantity Analysis for "&amp;ROUND(E23,0)&amp;" Day Feed Shortfall"</f>
        <v>Cow Winter Feed Ration Options - Cost &amp; Quantity Analysis for 0 Day Feed Shortfall</v>
      </c>
      <c r="B46" s="27"/>
      <c r="C46" s="27"/>
      <c r="D46" s="27"/>
      <c r="E46" s="27"/>
      <c r="F46" s="27"/>
      <c r="G46" s="27"/>
      <c r="H46" s="27"/>
      <c r="I46" s="27"/>
      <c r="J46" s="27"/>
      <c r="K46" s="27"/>
      <c r="L46" s="27"/>
    </row>
    <row r="47" spans="1:13" ht="15" thickBot="1" x14ac:dyDescent="0.4">
      <c r="G47" s="101"/>
      <c r="H47" s="102"/>
    </row>
    <row r="48" spans="1:13" s="65" customFormat="1" ht="13" x14ac:dyDescent="0.3">
      <c r="A48" s="106" t="s">
        <v>36</v>
      </c>
      <c r="B48" s="249" t="s">
        <v>152</v>
      </c>
      <c r="C48" s="250"/>
      <c r="D48" s="107" t="s">
        <v>37</v>
      </c>
      <c r="E48" s="108"/>
      <c r="F48" s="249" t="s">
        <v>152</v>
      </c>
      <c r="G48" s="250"/>
      <c r="H48" s="107" t="s">
        <v>38</v>
      </c>
      <c r="I48" s="108"/>
      <c r="J48" s="249" t="s">
        <v>152</v>
      </c>
      <c r="K48" s="250"/>
    </row>
    <row r="49" spans="1:11" s="65" customFormat="1" ht="12.5" x14ac:dyDescent="0.25">
      <c r="A49" s="109" t="str">
        <f>A30</f>
        <v>Alfalfa Grass Hay</v>
      </c>
      <c r="B49" s="259">
        <f>ROUND(E23*'Winter Rations'!E30*SUM(B5:B8)/2000*C5/'Winter Rations'!K28,0)</f>
        <v>0</v>
      </c>
      <c r="C49" s="260"/>
      <c r="D49" s="110" t="str">
        <f>A32</f>
        <v>Barley Straw</v>
      </c>
      <c r="E49" s="111"/>
      <c r="F49" s="259">
        <f>ROUND(E23*'Winter Rations'!F32*SUM(B5:B8)/2000*C5/'Winter Rations'!K28,0)</f>
        <v>0</v>
      </c>
      <c r="G49" s="260"/>
      <c r="H49" s="110" t="str">
        <f>A32</f>
        <v>Barley Straw</v>
      </c>
      <c r="I49" s="111"/>
      <c r="J49" s="259">
        <f>ROUND(E23*'Winter Rations'!G32*SUM(B5:B8)/2000*C5/'Winter Rations'!K28,0)</f>
        <v>0</v>
      </c>
      <c r="K49" s="260"/>
    </row>
    <row r="50" spans="1:11" s="65" customFormat="1" ht="12.5" x14ac:dyDescent="0.25">
      <c r="A50" s="109"/>
      <c r="B50" s="112"/>
      <c r="C50" s="113"/>
      <c r="D50" s="114" t="str">
        <f>A35</f>
        <v>Barley Silage</v>
      </c>
      <c r="E50" s="111"/>
      <c r="F50" s="259">
        <f>ROUND(E23*'Winter Rations'!F35*SUM(B5:B8)/2000*C5/'Winter Rations'!K28,0)</f>
        <v>0</v>
      </c>
      <c r="G50" s="260"/>
      <c r="H50" s="114" t="str">
        <f>A34</f>
        <v>Corn Silage</v>
      </c>
      <c r="I50" s="111"/>
      <c r="J50" s="259">
        <f>ROUND(E23*'Winter Rations'!G34*SUM(B5:B8)/2000*C5/'Winter Rations'!K28,0)</f>
        <v>0</v>
      </c>
      <c r="K50" s="260"/>
    </row>
    <row r="51" spans="1:11" s="65" customFormat="1" ht="12.5" x14ac:dyDescent="0.25">
      <c r="A51" s="115"/>
      <c r="B51" s="116"/>
      <c r="C51" s="117"/>
      <c r="D51" s="118" t="str">
        <f>A37</f>
        <v>32% Feedlot Suppl.</v>
      </c>
      <c r="E51" s="116"/>
      <c r="F51" s="263">
        <f>ROUND(E23*'Winter Rations'!F37*SUM('Winter Rations'!B5:B8)/2205*C5/'Winter Rations'!K28,0)</f>
        <v>0</v>
      </c>
      <c r="G51" s="264"/>
      <c r="H51" s="118" t="str">
        <f>A37</f>
        <v>32% Feedlot Suppl.</v>
      </c>
      <c r="I51" s="116"/>
      <c r="J51" s="263">
        <f>ROUND(E23*'Winter Rations'!G37*SUM('Winter Rations'!B5:B8)/2205*C5/'Winter Rations'!K28,0)</f>
        <v>0</v>
      </c>
      <c r="K51" s="264"/>
    </row>
    <row r="52" spans="1:11" s="65" customFormat="1" ht="13.5" thickBot="1" x14ac:dyDescent="0.35">
      <c r="A52" s="119" t="s">
        <v>49</v>
      </c>
      <c r="B52" s="261">
        <f>B49*'Winter Rations'!B30</f>
        <v>0</v>
      </c>
      <c r="C52" s="262"/>
      <c r="D52" s="119" t="s">
        <v>49</v>
      </c>
      <c r="E52" s="120"/>
      <c r="F52" s="261">
        <f>F49*'Winter Rations'!B32+'Winter Rations'!F50*'Winter Rations'!B35+'Winter Rations'!F51*'Winter Rations'!B37</f>
        <v>0</v>
      </c>
      <c r="G52" s="262"/>
      <c r="H52" s="119" t="s">
        <v>49</v>
      </c>
      <c r="I52" s="120"/>
      <c r="J52" s="261">
        <f>'Winter Rations'!J49*'Winter Rations'!B32+'Winter Rations'!J50*'Winter Rations'!B34+'Winter Rations'!J51*'Winter Rations'!B37</f>
        <v>0</v>
      </c>
      <c r="K52" s="262"/>
    </row>
    <row r="53" spans="1:11" s="65" customFormat="1" ht="13" thickBot="1" x14ac:dyDescent="0.3"/>
    <row r="54" spans="1:11" s="65" customFormat="1" ht="13" x14ac:dyDescent="0.3">
      <c r="A54" s="106" t="s">
        <v>41</v>
      </c>
      <c r="B54" s="249" t="s">
        <v>152</v>
      </c>
      <c r="C54" s="250"/>
      <c r="D54" s="106" t="s">
        <v>42</v>
      </c>
      <c r="E54" s="121"/>
      <c r="F54" s="249" t="s">
        <v>152</v>
      </c>
      <c r="G54" s="250"/>
      <c r="H54" s="106" t="s">
        <v>43</v>
      </c>
      <c r="I54" s="121"/>
      <c r="J54" s="249" t="s">
        <v>152</v>
      </c>
      <c r="K54" s="250"/>
    </row>
    <row r="55" spans="1:11" s="65" customFormat="1" ht="12.5" x14ac:dyDescent="0.25">
      <c r="A55" s="122" t="str">
        <f>A32</f>
        <v>Barley Straw</v>
      </c>
      <c r="B55" s="259">
        <f>ROUND(E23*'Winter Rations'!H32*SUM(B5:B8)/2000*C5/'Winter Rations'!K28,0)</f>
        <v>0</v>
      </c>
      <c r="C55" s="260"/>
      <c r="D55" s="109" t="str">
        <f>A30</f>
        <v>Alfalfa Grass Hay</v>
      </c>
      <c r="E55" s="112"/>
      <c r="F55" s="259">
        <f>ROUND(E23*'Winter Rations'!I30*SUM(B5:B8)/2000*C5/'Winter Rations'!K28,0)</f>
        <v>0</v>
      </c>
      <c r="G55" s="260"/>
      <c r="H55" s="122" t="str">
        <f>A32</f>
        <v>Barley Straw</v>
      </c>
      <c r="I55" s="112"/>
      <c r="J55" s="259">
        <f>ROUND(E23*'Winter Rations'!J32*SUM(B5:B8)/2000*C5/'Winter Rations'!K28,0)</f>
        <v>0</v>
      </c>
      <c r="K55" s="260"/>
    </row>
    <row r="56" spans="1:11" s="65" customFormat="1" ht="12.5" x14ac:dyDescent="0.25">
      <c r="A56" s="109" t="str">
        <f>A36</f>
        <v>Barley Grain</v>
      </c>
      <c r="B56" s="259">
        <f>ROUND(E23*'Winter Rations'!H36*SUM(B5:B8)/48*C5/'Winter Rations'!K28,0)</f>
        <v>0</v>
      </c>
      <c r="C56" s="260"/>
      <c r="D56" s="109" t="str">
        <f>A33</f>
        <v>Barley Greenfeed</v>
      </c>
      <c r="E56" s="112"/>
      <c r="F56" s="259">
        <f>ROUND(E23*'Winter Rations'!I33*SUM(B5:B8)/2000*C5/'Winter Rations'!K28,0)</f>
        <v>0</v>
      </c>
      <c r="G56" s="260"/>
      <c r="H56" s="109" t="str">
        <f>A36</f>
        <v>Barley Grain</v>
      </c>
      <c r="I56" s="112"/>
      <c r="J56" s="259">
        <f>ROUND(E23*'Winter Rations'!J36*SUM(B5:B9)/48*C5/'Winter Rations'!K28,0)</f>
        <v>0</v>
      </c>
      <c r="K56" s="260"/>
    </row>
    <row r="57" spans="1:11" s="65" customFormat="1" ht="12.5" x14ac:dyDescent="0.25">
      <c r="A57" s="118" t="str">
        <f>A37</f>
        <v>32% Feedlot Suppl.</v>
      </c>
      <c r="B57" s="263">
        <f>ROUND(E23*'Winter Rations'!H37*SUM(B5:B8)/2205*C5/'Winter Rations'!K28,0)</f>
        <v>0</v>
      </c>
      <c r="C57" s="264"/>
      <c r="D57" s="115"/>
      <c r="E57" s="116"/>
      <c r="F57" s="265"/>
      <c r="G57" s="266"/>
      <c r="H57" s="115" t="str">
        <f>A38</f>
        <v>32% Liquid Suppl.</v>
      </c>
      <c r="I57" s="116"/>
      <c r="J57" s="263">
        <f>ROUND(E23*'Winter Rations'!J38*SUM(B5:B8)/2205*C5/'Winter Rations'!K28,0)</f>
        <v>0</v>
      </c>
      <c r="K57" s="264"/>
    </row>
    <row r="58" spans="1:11" s="65" customFormat="1" ht="13.5" thickBot="1" x14ac:dyDescent="0.35">
      <c r="A58" s="119" t="s">
        <v>49</v>
      </c>
      <c r="B58" s="261">
        <f>SUM(B55*'Winter Rations'!B32+'Winter Rations'!B56*'Winter Rations'!B36+'Winter Rations'!B57*'Winter Rations'!B37)</f>
        <v>0</v>
      </c>
      <c r="C58" s="262"/>
      <c r="D58" s="119" t="s">
        <v>49</v>
      </c>
      <c r="E58" s="120"/>
      <c r="F58" s="261">
        <f>SUM(F55*'Winter Rations'!B30+'Winter Rations'!F56*'Winter Rations'!B33)</f>
        <v>0</v>
      </c>
      <c r="G58" s="262"/>
      <c r="H58" s="119" t="s">
        <v>49</v>
      </c>
      <c r="I58" s="120"/>
      <c r="J58" s="261">
        <f>SUM(J55*'Winter Rations'!B32+'Winter Rations'!J56*'Winter Rations'!B36+'Winter Rations'!J57*'Winter Rations'!B38)</f>
        <v>0</v>
      </c>
      <c r="K58" s="262"/>
    </row>
    <row r="59" spans="1:11" s="65" customFormat="1" ht="13" thickBot="1" x14ac:dyDescent="0.3"/>
    <row r="60" spans="1:11" s="65" customFormat="1" ht="13" x14ac:dyDescent="0.3">
      <c r="A60" s="106" t="s">
        <v>44</v>
      </c>
      <c r="B60" s="249" t="s">
        <v>152</v>
      </c>
      <c r="C60" s="250"/>
      <c r="D60" s="106" t="s">
        <v>45</v>
      </c>
      <c r="E60" s="121"/>
      <c r="F60" s="249" t="s">
        <v>152</v>
      </c>
      <c r="G60" s="250"/>
      <c r="H60" s="123"/>
    </row>
    <row r="61" spans="1:11" s="65" customFormat="1" ht="12.5" x14ac:dyDescent="0.25">
      <c r="A61" s="109" t="str">
        <f>A30</f>
        <v>Alfalfa Grass Hay</v>
      </c>
      <c r="B61" s="267">
        <f>ROUND(E23*'Winter Rations'!K30*SUM(B5:B8)/2000*C5/'Winter Rations'!K28,0)</f>
        <v>0</v>
      </c>
      <c r="C61" s="268"/>
      <c r="D61" s="122" t="str">
        <f>A32</f>
        <v>Barley Straw</v>
      </c>
      <c r="E61" s="112"/>
      <c r="F61" s="267">
        <f>ROUND(E23*'Winter Rations'!L32*SUM(B5:B8)/2000*C5/'Winter Rations'!K28,0)</f>
        <v>0</v>
      </c>
      <c r="G61" s="268"/>
      <c r="H61" s="123"/>
      <c r="I61" s="124"/>
    </row>
    <row r="62" spans="1:11" s="65" customFormat="1" ht="12.5" x14ac:dyDescent="0.25">
      <c r="A62" s="122" t="str">
        <f>A32</f>
        <v>Barley Straw</v>
      </c>
      <c r="B62" s="267">
        <f>ROUND(E23*'Winter Rations'!K32*SUM(B5:B8)/2000*C5/'Winter Rations'!K28,0)</f>
        <v>0</v>
      </c>
      <c r="C62" s="268"/>
      <c r="D62" s="109" t="str">
        <f>A39</f>
        <v>20% Grain Pellets</v>
      </c>
      <c r="E62" s="112"/>
      <c r="F62" s="267">
        <f>ROUND(E23*'Winter Rations'!L39*SUM(B5:B8)/2205*C5/'Winter Rations'!K28,0)</f>
        <v>0</v>
      </c>
      <c r="G62" s="268"/>
      <c r="H62" s="123"/>
    </row>
    <row r="63" spans="1:11" s="65" customFormat="1" ht="12.5" x14ac:dyDescent="0.25">
      <c r="A63" s="115" t="str">
        <f>A34</f>
        <v>Corn Silage</v>
      </c>
      <c r="B63" s="269">
        <f>ROUND(E23*'Winter Rations'!K34*SUM(B5:B8)/2000*C5/'Winter Rations'!K28,0)</f>
        <v>0</v>
      </c>
      <c r="C63" s="270"/>
      <c r="D63" s="115"/>
      <c r="E63" s="116"/>
      <c r="F63" s="265"/>
      <c r="G63" s="266"/>
    </row>
    <row r="64" spans="1:11" s="65" customFormat="1" ht="13.5" thickBot="1" x14ac:dyDescent="0.35">
      <c r="A64" s="119" t="s">
        <v>49</v>
      </c>
      <c r="B64" s="261">
        <f>SUM(B61*'Winter Rations'!B30+'Winter Rations'!B62*'Winter Rations'!B32+'Winter Rations'!B63*'Winter Rations'!B34)</f>
        <v>0</v>
      </c>
      <c r="C64" s="262"/>
      <c r="D64" s="119" t="s">
        <v>49</v>
      </c>
      <c r="E64" s="120"/>
      <c r="F64" s="261">
        <f>SUM(F61*'Winter Rations'!B32+'Winter Rations'!F62*'Winter Rations'!B39)</f>
        <v>0</v>
      </c>
      <c r="G64" s="262"/>
      <c r="I64" s="125"/>
    </row>
    <row r="66" spans="1:13" s="61" customFormat="1" ht="18.75" customHeight="1" x14ac:dyDescent="0.45">
      <c r="A66" s="278" t="s">
        <v>184</v>
      </c>
      <c r="B66" s="278"/>
      <c r="C66" s="278"/>
      <c r="D66" s="278"/>
      <c r="E66" s="278"/>
      <c r="F66" s="278"/>
      <c r="G66" s="278"/>
      <c r="H66" s="278"/>
      <c r="I66" s="278"/>
      <c r="J66" s="278"/>
      <c r="K66" s="278"/>
      <c r="L66" s="278"/>
      <c r="M66" s="21"/>
    </row>
    <row r="67" spans="1:13" s="61" customFormat="1" ht="18.5" x14ac:dyDescent="0.45">
      <c r="A67" s="278"/>
      <c r="B67" s="278"/>
      <c r="C67" s="278"/>
      <c r="D67" s="278"/>
      <c r="E67" s="278"/>
      <c r="F67" s="278"/>
      <c r="G67" s="278"/>
      <c r="H67" s="278"/>
      <c r="I67" s="278"/>
      <c r="J67" s="278"/>
      <c r="K67" s="278"/>
      <c r="L67" s="278"/>
      <c r="M67" s="21"/>
    </row>
    <row r="68" spans="1:13" s="61" customFormat="1" ht="18.5" x14ac:dyDescent="0.45">
      <c r="A68" s="59"/>
      <c r="B68" s="59"/>
      <c r="C68" s="59"/>
      <c r="D68" s="59"/>
      <c r="E68" s="59"/>
      <c r="F68" s="59"/>
      <c r="G68" s="59"/>
      <c r="H68" s="59"/>
      <c r="I68" s="58"/>
    </row>
  </sheetData>
  <sheetProtection algorithmName="SHA-512" hashValue="uJW+yL9ve9j9578Dn86YYK6w4I3Me8tnGXnfsZm0vY/Hztzr8oyv2/Z8pFj2Ivl3r/sgY4be8mqTBz6O0Y9RKw==" saltValue="BDoFa0xf9Sw6O70QUNYLzw==" spinCount="100000" sheet="1" objects="1" scenarios="1"/>
  <mergeCells count="82">
    <mergeCell ref="E22:F22"/>
    <mergeCell ref="E23:F23"/>
    <mergeCell ref="A66:L67"/>
    <mergeCell ref="C19:D19"/>
    <mergeCell ref="C20:D20"/>
    <mergeCell ref="C21:D21"/>
    <mergeCell ref="J54:K54"/>
    <mergeCell ref="J55:K55"/>
    <mergeCell ref="J56:K56"/>
    <mergeCell ref="J57:K57"/>
    <mergeCell ref="J58:K58"/>
    <mergeCell ref="B56:C56"/>
    <mergeCell ref="B57:C57"/>
    <mergeCell ref="B58:C58"/>
    <mergeCell ref="F54:G54"/>
    <mergeCell ref="F55:G55"/>
    <mergeCell ref="E19:F19"/>
    <mergeCell ref="E20:F20"/>
    <mergeCell ref="E21:F21"/>
    <mergeCell ref="H9:I9"/>
    <mergeCell ref="E13:F13"/>
    <mergeCell ref="E14:F14"/>
    <mergeCell ref="E15:F15"/>
    <mergeCell ref="E16:F16"/>
    <mergeCell ref="E17:F17"/>
    <mergeCell ref="C13:D13"/>
    <mergeCell ref="F8:G8"/>
    <mergeCell ref="H4:I4"/>
    <mergeCell ref="F4:G4"/>
    <mergeCell ref="E18:F18"/>
    <mergeCell ref="H3:I3"/>
    <mergeCell ref="H5:I5"/>
    <mergeCell ref="H6:I6"/>
    <mergeCell ref="H7:I7"/>
    <mergeCell ref="H8:I8"/>
    <mergeCell ref="F3:G3"/>
    <mergeCell ref="F5:G5"/>
    <mergeCell ref="F6:G6"/>
    <mergeCell ref="F7:G7"/>
    <mergeCell ref="B64:C64"/>
    <mergeCell ref="F61:G61"/>
    <mergeCell ref="F62:G62"/>
    <mergeCell ref="F63:G63"/>
    <mergeCell ref="F64:G64"/>
    <mergeCell ref="B60:C60"/>
    <mergeCell ref="F60:G60"/>
    <mergeCell ref="B61:C61"/>
    <mergeCell ref="B62:C62"/>
    <mergeCell ref="B63:C63"/>
    <mergeCell ref="B54:C54"/>
    <mergeCell ref="B55:C55"/>
    <mergeCell ref="F57:G57"/>
    <mergeCell ref="F58:G58"/>
    <mergeCell ref="F56:G56"/>
    <mergeCell ref="J48:K48"/>
    <mergeCell ref="J49:K49"/>
    <mergeCell ref="J50:K50"/>
    <mergeCell ref="J51:K51"/>
    <mergeCell ref="J52:K52"/>
    <mergeCell ref="B49:C49"/>
    <mergeCell ref="B52:C52"/>
    <mergeCell ref="F48:G48"/>
    <mergeCell ref="F49:G49"/>
    <mergeCell ref="F50:G50"/>
    <mergeCell ref="F51:G51"/>
    <mergeCell ref="F52:G52"/>
    <mergeCell ref="B44:D44"/>
    <mergeCell ref="B27:D27"/>
    <mergeCell ref="B48:C48"/>
    <mergeCell ref="A3:A4"/>
    <mergeCell ref="D4:E4"/>
    <mergeCell ref="D3:E3"/>
    <mergeCell ref="D5:E5"/>
    <mergeCell ref="D6:E6"/>
    <mergeCell ref="D7:E7"/>
    <mergeCell ref="D8:E8"/>
    <mergeCell ref="C15:D15"/>
    <mergeCell ref="C16:D16"/>
    <mergeCell ref="C17:D17"/>
    <mergeCell ref="C18:D18"/>
    <mergeCell ref="A13:A14"/>
    <mergeCell ref="C14:D14"/>
  </mergeCells>
  <pageMargins left="0.7" right="0.7" top="0.75" bottom="0.75" header="0.3" footer="0.3"/>
  <pageSetup scale="75" orientation="portrait" r:id="rId1"/>
  <rowBreaks count="1" manualBreakCount="1">
    <brk id="45" max="16383" man="1"/>
  </rowBreaks>
  <ignoredErrors>
    <ignoredError sqref="B5:G8 B15:D20"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3"/>
  <sheetViews>
    <sheetView workbookViewId="0">
      <selection activeCell="E3" sqref="E3"/>
    </sheetView>
  </sheetViews>
  <sheetFormatPr defaultRowHeight="14.5" x14ac:dyDescent="0.35"/>
  <cols>
    <col min="1" max="1" width="11.1796875" bestFit="1" customWidth="1"/>
    <col min="5" max="5" width="11" customWidth="1"/>
    <col min="6" max="6" width="11.54296875" customWidth="1"/>
    <col min="7" max="7" width="11.1796875" customWidth="1"/>
    <col min="8" max="8" width="13.1796875" style="6" customWidth="1"/>
    <col min="9" max="9" width="13.453125" style="7" customWidth="1"/>
    <col min="10" max="10" width="21.453125" customWidth="1"/>
  </cols>
  <sheetData>
    <row r="1" spans="1:11" x14ac:dyDescent="0.35">
      <c r="A1" t="s">
        <v>83</v>
      </c>
    </row>
    <row r="2" spans="1:11" x14ac:dyDescent="0.35">
      <c r="D2" t="s">
        <v>66</v>
      </c>
      <c r="E2" t="s">
        <v>50</v>
      </c>
      <c r="F2" t="s">
        <v>67</v>
      </c>
      <c r="G2" t="s">
        <v>68</v>
      </c>
      <c r="H2" s="6" t="s">
        <v>69</v>
      </c>
      <c r="I2" s="7" t="s">
        <v>70</v>
      </c>
      <c r="J2" t="s">
        <v>71</v>
      </c>
      <c r="K2" t="s">
        <v>66</v>
      </c>
    </row>
    <row r="3" spans="1:11" x14ac:dyDescent="0.35">
      <c r="A3" t="s">
        <v>62</v>
      </c>
      <c r="D3">
        <v>0</v>
      </c>
      <c r="E3" t="str">
        <f>'Forage Supply'!G39</f>
        <v/>
      </c>
      <c r="F3" t="str">
        <f>'Forage Supply'!F79</f>
        <v/>
      </c>
      <c r="G3" t="e">
        <f>DMneeded-DMavailable</f>
        <v>#VALUE!</v>
      </c>
      <c r="H3" s="6" t="e">
        <f t="shared" ref="H3:H66" si="0">DMcostPERton*G3</f>
        <v>#VALUE!</v>
      </c>
      <c r="I3" s="7">
        <f t="shared" ref="I3:I66" si="1">CowPrice*D3</f>
        <v>0</v>
      </c>
      <c r="J3" s="8" t="e">
        <f t="shared" ref="J3:J66" si="2">I3-H3</f>
        <v>#VALUE!</v>
      </c>
      <c r="K3">
        <v>0</v>
      </c>
    </row>
    <row r="4" spans="1:11" x14ac:dyDescent="0.35">
      <c r="A4">
        <f>'Forage Supply'!G38/'Forage Supply'!C38</f>
        <v>3.75</v>
      </c>
      <c r="D4">
        <v>1</v>
      </c>
      <c r="E4" t="e">
        <f t="shared" ref="E4:E67" si="3">DMneeded-(DMcow*D4)</f>
        <v>#VALUE!</v>
      </c>
      <c r="F4" t="str">
        <f t="shared" ref="F4:F67" si="4">DMavailable</f>
        <v/>
      </c>
      <c r="G4" t="e">
        <f t="shared" ref="G4:G67" si="5">E4-F4</f>
        <v>#VALUE!</v>
      </c>
      <c r="H4" s="6" t="e">
        <f t="shared" si="0"/>
        <v>#VALUE!</v>
      </c>
      <c r="I4" s="7">
        <f t="shared" si="1"/>
        <v>1500</v>
      </c>
      <c r="J4" s="8" t="e">
        <f t="shared" si="2"/>
        <v>#VALUE!</v>
      </c>
      <c r="K4">
        <v>1</v>
      </c>
    </row>
    <row r="5" spans="1:11" x14ac:dyDescent="0.35">
      <c r="D5">
        <v>2</v>
      </c>
      <c r="E5" t="e">
        <f t="shared" si="3"/>
        <v>#VALUE!</v>
      </c>
      <c r="F5" t="str">
        <f t="shared" si="4"/>
        <v/>
      </c>
      <c r="G5" t="e">
        <f t="shared" si="5"/>
        <v>#VALUE!</v>
      </c>
      <c r="H5" s="6" t="e">
        <f t="shared" si="0"/>
        <v>#VALUE!</v>
      </c>
      <c r="I5" s="7">
        <f t="shared" si="1"/>
        <v>3000</v>
      </c>
      <c r="J5" s="8" t="e">
        <f t="shared" si="2"/>
        <v>#VALUE!</v>
      </c>
      <c r="K5">
        <v>2</v>
      </c>
    </row>
    <row r="6" spans="1:11" x14ac:dyDescent="0.35">
      <c r="D6">
        <v>3</v>
      </c>
      <c r="E6" t="e">
        <f t="shared" si="3"/>
        <v>#VALUE!</v>
      </c>
      <c r="F6" t="str">
        <f t="shared" si="4"/>
        <v/>
      </c>
      <c r="G6" t="e">
        <f t="shared" si="5"/>
        <v>#VALUE!</v>
      </c>
      <c r="H6" s="6" t="e">
        <f t="shared" si="0"/>
        <v>#VALUE!</v>
      </c>
      <c r="I6" s="7">
        <f t="shared" si="1"/>
        <v>4500</v>
      </c>
      <c r="J6" s="8" t="e">
        <f t="shared" si="2"/>
        <v>#VALUE!</v>
      </c>
      <c r="K6">
        <v>3</v>
      </c>
    </row>
    <row r="7" spans="1:11" x14ac:dyDescent="0.35">
      <c r="D7">
        <v>4</v>
      </c>
      <c r="E7" t="e">
        <f t="shared" si="3"/>
        <v>#VALUE!</v>
      </c>
      <c r="F7" t="str">
        <f t="shared" si="4"/>
        <v/>
      </c>
      <c r="G7" t="e">
        <f t="shared" si="5"/>
        <v>#VALUE!</v>
      </c>
      <c r="H7" s="6" t="e">
        <f t="shared" si="0"/>
        <v>#VALUE!</v>
      </c>
      <c r="I7" s="7">
        <f t="shared" si="1"/>
        <v>6000</v>
      </c>
      <c r="J7" s="8" t="e">
        <f t="shared" si="2"/>
        <v>#VALUE!</v>
      </c>
      <c r="K7">
        <v>4</v>
      </c>
    </row>
    <row r="8" spans="1:11" x14ac:dyDescent="0.35">
      <c r="D8">
        <v>5</v>
      </c>
      <c r="E8" t="e">
        <f t="shared" si="3"/>
        <v>#VALUE!</v>
      </c>
      <c r="F8" t="str">
        <f t="shared" si="4"/>
        <v/>
      </c>
      <c r="G8" t="e">
        <f t="shared" si="5"/>
        <v>#VALUE!</v>
      </c>
      <c r="H8" s="6" t="e">
        <f t="shared" si="0"/>
        <v>#VALUE!</v>
      </c>
      <c r="I8" s="7">
        <f t="shared" si="1"/>
        <v>7500</v>
      </c>
      <c r="J8" s="8" t="e">
        <f t="shared" si="2"/>
        <v>#VALUE!</v>
      </c>
      <c r="K8">
        <v>5</v>
      </c>
    </row>
    <row r="9" spans="1:11" x14ac:dyDescent="0.35">
      <c r="D9">
        <v>6</v>
      </c>
      <c r="E9" t="e">
        <f t="shared" si="3"/>
        <v>#VALUE!</v>
      </c>
      <c r="F9" t="str">
        <f t="shared" si="4"/>
        <v/>
      </c>
      <c r="G9" t="e">
        <f t="shared" si="5"/>
        <v>#VALUE!</v>
      </c>
      <c r="H9" s="6" t="e">
        <f t="shared" si="0"/>
        <v>#VALUE!</v>
      </c>
      <c r="I9" s="7">
        <f t="shared" si="1"/>
        <v>9000</v>
      </c>
      <c r="J9" s="8" t="e">
        <f t="shared" si="2"/>
        <v>#VALUE!</v>
      </c>
      <c r="K9">
        <v>6</v>
      </c>
    </row>
    <row r="10" spans="1:11" x14ac:dyDescent="0.35">
      <c r="D10">
        <v>7</v>
      </c>
      <c r="E10" t="e">
        <f t="shared" si="3"/>
        <v>#VALUE!</v>
      </c>
      <c r="F10" t="str">
        <f t="shared" si="4"/>
        <v/>
      </c>
      <c r="G10" t="e">
        <f t="shared" si="5"/>
        <v>#VALUE!</v>
      </c>
      <c r="H10" s="6" t="e">
        <f t="shared" si="0"/>
        <v>#VALUE!</v>
      </c>
      <c r="I10" s="7">
        <f t="shared" si="1"/>
        <v>10500</v>
      </c>
      <c r="J10" s="8" t="e">
        <f t="shared" si="2"/>
        <v>#VALUE!</v>
      </c>
      <c r="K10">
        <v>7</v>
      </c>
    </row>
    <row r="11" spans="1:11" x14ac:dyDescent="0.35">
      <c r="D11">
        <v>8</v>
      </c>
      <c r="E11" t="e">
        <f t="shared" si="3"/>
        <v>#VALUE!</v>
      </c>
      <c r="F11" t="str">
        <f t="shared" si="4"/>
        <v/>
      </c>
      <c r="G11" t="e">
        <f t="shared" si="5"/>
        <v>#VALUE!</v>
      </c>
      <c r="H11" s="6" t="e">
        <f t="shared" si="0"/>
        <v>#VALUE!</v>
      </c>
      <c r="I11" s="7">
        <f t="shared" si="1"/>
        <v>12000</v>
      </c>
      <c r="J11" s="8" t="e">
        <f t="shared" si="2"/>
        <v>#VALUE!</v>
      </c>
      <c r="K11">
        <v>8</v>
      </c>
    </row>
    <row r="12" spans="1:11" x14ac:dyDescent="0.35">
      <c r="D12">
        <v>9</v>
      </c>
      <c r="E12" t="e">
        <f t="shared" si="3"/>
        <v>#VALUE!</v>
      </c>
      <c r="F12" t="str">
        <f t="shared" si="4"/>
        <v/>
      </c>
      <c r="G12" t="e">
        <f t="shared" si="5"/>
        <v>#VALUE!</v>
      </c>
      <c r="H12" s="6" t="e">
        <f t="shared" si="0"/>
        <v>#VALUE!</v>
      </c>
      <c r="I12" s="7">
        <f t="shared" si="1"/>
        <v>13500</v>
      </c>
      <c r="J12" s="8" t="e">
        <f t="shared" si="2"/>
        <v>#VALUE!</v>
      </c>
      <c r="K12">
        <v>9</v>
      </c>
    </row>
    <row r="13" spans="1:11" x14ac:dyDescent="0.35">
      <c r="D13">
        <v>10</v>
      </c>
      <c r="E13" t="e">
        <f t="shared" si="3"/>
        <v>#VALUE!</v>
      </c>
      <c r="F13" t="str">
        <f t="shared" si="4"/>
        <v/>
      </c>
      <c r="G13" t="e">
        <f t="shared" si="5"/>
        <v>#VALUE!</v>
      </c>
      <c r="H13" s="6" t="e">
        <f t="shared" si="0"/>
        <v>#VALUE!</v>
      </c>
      <c r="I13" s="7">
        <f t="shared" si="1"/>
        <v>15000</v>
      </c>
      <c r="J13" s="8" t="e">
        <f t="shared" si="2"/>
        <v>#VALUE!</v>
      </c>
      <c r="K13">
        <v>10</v>
      </c>
    </row>
    <row r="14" spans="1:11" x14ac:dyDescent="0.35">
      <c r="D14">
        <v>11</v>
      </c>
      <c r="E14" t="e">
        <f t="shared" si="3"/>
        <v>#VALUE!</v>
      </c>
      <c r="F14" t="str">
        <f t="shared" si="4"/>
        <v/>
      </c>
      <c r="G14" t="e">
        <f t="shared" si="5"/>
        <v>#VALUE!</v>
      </c>
      <c r="H14" s="6" t="e">
        <f t="shared" si="0"/>
        <v>#VALUE!</v>
      </c>
      <c r="I14" s="7">
        <f t="shared" si="1"/>
        <v>16500</v>
      </c>
      <c r="J14" s="8" t="e">
        <f t="shared" si="2"/>
        <v>#VALUE!</v>
      </c>
      <c r="K14">
        <v>11</v>
      </c>
    </row>
    <row r="15" spans="1:11" x14ac:dyDescent="0.35">
      <c r="D15">
        <v>12</v>
      </c>
      <c r="E15" t="e">
        <f t="shared" si="3"/>
        <v>#VALUE!</v>
      </c>
      <c r="F15" t="str">
        <f t="shared" si="4"/>
        <v/>
      </c>
      <c r="G15" t="e">
        <f t="shared" si="5"/>
        <v>#VALUE!</v>
      </c>
      <c r="H15" s="6" t="e">
        <f t="shared" si="0"/>
        <v>#VALUE!</v>
      </c>
      <c r="I15" s="7">
        <f t="shared" si="1"/>
        <v>18000</v>
      </c>
      <c r="J15" s="8" t="e">
        <f t="shared" si="2"/>
        <v>#VALUE!</v>
      </c>
      <c r="K15">
        <v>12</v>
      </c>
    </row>
    <row r="16" spans="1:11" x14ac:dyDescent="0.35">
      <c r="D16">
        <v>13</v>
      </c>
      <c r="E16" t="e">
        <f t="shared" si="3"/>
        <v>#VALUE!</v>
      </c>
      <c r="F16" t="str">
        <f t="shared" si="4"/>
        <v/>
      </c>
      <c r="G16" t="e">
        <f t="shared" si="5"/>
        <v>#VALUE!</v>
      </c>
      <c r="H16" s="6" t="e">
        <f t="shared" si="0"/>
        <v>#VALUE!</v>
      </c>
      <c r="I16" s="7">
        <f t="shared" si="1"/>
        <v>19500</v>
      </c>
      <c r="J16" s="8" t="e">
        <f t="shared" si="2"/>
        <v>#VALUE!</v>
      </c>
      <c r="K16">
        <v>13</v>
      </c>
    </row>
    <row r="17" spans="1:11" x14ac:dyDescent="0.35">
      <c r="D17">
        <v>14</v>
      </c>
      <c r="E17" t="e">
        <f t="shared" si="3"/>
        <v>#VALUE!</v>
      </c>
      <c r="F17" t="str">
        <f t="shared" si="4"/>
        <v/>
      </c>
      <c r="G17" t="e">
        <f t="shared" si="5"/>
        <v>#VALUE!</v>
      </c>
      <c r="H17" s="6" t="e">
        <f t="shared" si="0"/>
        <v>#VALUE!</v>
      </c>
      <c r="I17" s="7">
        <f t="shared" si="1"/>
        <v>21000</v>
      </c>
      <c r="J17" s="8" t="e">
        <f t="shared" si="2"/>
        <v>#VALUE!</v>
      </c>
      <c r="K17">
        <v>14</v>
      </c>
    </row>
    <row r="18" spans="1:11" x14ac:dyDescent="0.35">
      <c r="D18">
        <v>15</v>
      </c>
      <c r="E18" t="e">
        <f t="shared" si="3"/>
        <v>#VALUE!</v>
      </c>
      <c r="F18" t="str">
        <f t="shared" si="4"/>
        <v/>
      </c>
      <c r="G18" t="e">
        <f t="shared" si="5"/>
        <v>#VALUE!</v>
      </c>
      <c r="H18" s="6" t="e">
        <f t="shared" si="0"/>
        <v>#VALUE!</v>
      </c>
      <c r="I18" s="7">
        <f t="shared" si="1"/>
        <v>22500</v>
      </c>
      <c r="J18" s="8" t="e">
        <f t="shared" si="2"/>
        <v>#VALUE!</v>
      </c>
      <c r="K18">
        <v>15</v>
      </c>
    </row>
    <row r="19" spans="1:11" x14ac:dyDescent="0.35">
      <c r="D19">
        <v>16</v>
      </c>
      <c r="E19" t="e">
        <f t="shared" si="3"/>
        <v>#VALUE!</v>
      </c>
      <c r="F19" t="str">
        <f t="shared" si="4"/>
        <v/>
      </c>
      <c r="G19" t="e">
        <f t="shared" si="5"/>
        <v>#VALUE!</v>
      </c>
      <c r="H19" s="6" t="e">
        <f t="shared" si="0"/>
        <v>#VALUE!</v>
      </c>
      <c r="I19" s="7">
        <f t="shared" si="1"/>
        <v>24000</v>
      </c>
      <c r="J19" s="8" t="e">
        <f t="shared" si="2"/>
        <v>#VALUE!</v>
      </c>
      <c r="K19">
        <v>16</v>
      </c>
    </row>
    <row r="20" spans="1:11" x14ac:dyDescent="0.35">
      <c r="D20">
        <v>17</v>
      </c>
      <c r="E20" t="e">
        <f t="shared" si="3"/>
        <v>#VALUE!</v>
      </c>
      <c r="F20" t="str">
        <f t="shared" si="4"/>
        <v/>
      </c>
      <c r="G20" t="e">
        <f t="shared" si="5"/>
        <v>#VALUE!</v>
      </c>
      <c r="H20" s="6" t="e">
        <f t="shared" si="0"/>
        <v>#VALUE!</v>
      </c>
      <c r="I20" s="7">
        <f t="shared" si="1"/>
        <v>25500</v>
      </c>
      <c r="J20" s="8" t="e">
        <f t="shared" si="2"/>
        <v>#VALUE!</v>
      </c>
      <c r="K20">
        <v>17</v>
      </c>
    </row>
    <row r="21" spans="1:11" x14ac:dyDescent="0.35">
      <c r="D21">
        <v>18</v>
      </c>
      <c r="E21" t="e">
        <f t="shared" si="3"/>
        <v>#VALUE!</v>
      </c>
      <c r="F21" t="str">
        <f t="shared" si="4"/>
        <v/>
      </c>
      <c r="G21" t="e">
        <f t="shared" si="5"/>
        <v>#VALUE!</v>
      </c>
      <c r="H21" s="6" t="e">
        <f t="shared" si="0"/>
        <v>#VALUE!</v>
      </c>
      <c r="I21" s="7">
        <f t="shared" si="1"/>
        <v>27000</v>
      </c>
      <c r="J21" s="8" t="e">
        <f t="shared" si="2"/>
        <v>#VALUE!</v>
      </c>
      <c r="K21">
        <v>18</v>
      </c>
    </row>
    <row r="22" spans="1:11" x14ac:dyDescent="0.35">
      <c r="D22">
        <v>19</v>
      </c>
      <c r="E22" t="e">
        <f t="shared" si="3"/>
        <v>#VALUE!</v>
      </c>
      <c r="F22" t="str">
        <f t="shared" si="4"/>
        <v/>
      </c>
      <c r="G22" t="e">
        <f t="shared" si="5"/>
        <v>#VALUE!</v>
      </c>
      <c r="H22" s="6" t="e">
        <f t="shared" si="0"/>
        <v>#VALUE!</v>
      </c>
      <c r="I22" s="7">
        <f t="shared" si="1"/>
        <v>28500</v>
      </c>
      <c r="J22" s="8" t="e">
        <f t="shared" si="2"/>
        <v>#VALUE!</v>
      </c>
      <c r="K22">
        <v>19</v>
      </c>
    </row>
    <row r="23" spans="1:11" x14ac:dyDescent="0.35">
      <c r="D23">
        <v>20</v>
      </c>
      <c r="E23" t="e">
        <f t="shared" si="3"/>
        <v>#VALUE!</v>
      </c>
      <c r="F23" t="str">
        <f t="shared" si="4"/>
        <v/>
      </c>
      <c r="G23" t="e">
        <f t="shared" si="5"/>
        <v>#VALUE!</v>
      </c>
      <c r="H23" s="6" t="e">
        <f t="shared" si="0"/>
        <v>#VALUE!</v>
      </c>
      <c r="I23" s="7">
        <f t="shared" si="1"/>
        <v>30000</v>
      </c>
      <c r="J23" s="8" t="e">
        <f t="shared" si="2"/>
        <v>#VALUE!</v>
      </c>
      <c r="K23">
        <v>20</v>
      </c>
    </row>
    <row r="24" spans="1:11" x14ac:dyDescent="0.35">
      <c r="D24">
        <v>21</v>
      </c>
      <c r="E24" t="e">
        <f t="shared" si="3"/>
        <v>#VALUE!</v>
      </c>
      <c r="F24" t="str">
        <f t="shared" si="4"/>
        <v/>
      </c>
      <c r="G24" t="e">
        <f t="shared" si="5"/>
        <v>#VALUE!</v>
      </c>
      <c r="H24" s="6" t="e">
        <f t="shared" si="0"/>
        <v>#VALUE!</v>
      </c>
      <c r="I24" s="7">
        <f t="shared" si="1"/>
        <v>31500</v>
      </c>
      <c r="J24" s="8" t="e">
        <f t="shared" si="2"/>
        <v>#VALUE!</v>
      </c>
      <c r="K24">
        <v>21</v>
      </c>
    </row>
    <row r="25" spans="1:11" x14ac:dyDescent="0.35">
      <c r="D25">
        <v>22</v>
      </c>
      <c r="E25" t="e">
        <f t="shared" si="3"/>
        <v>#VALUE!</v>
      </c>
      <c r="F25" t="str">
        <f t="shared" si="4"/>
        <v/>
      </c>
      <c r="G25" t="e">
        <f t="shared" si="5"/>
        <v>#VALUE!</v>
      </c>
      <c r="H25" s="6" t="e">
        <f t="shared" si="0"/>
        <v>#VALUE!</v>
      </c>
      <c r="I25" s="7">
        <f t="shared" si="1"/>
        <v>33000</v>
      </c>
      <c r="J25" s="8" t="e">
        <f t="shared" si="2"/>
        <v>#VALUE!</v>
      </c>
      <c r="K25">
        <v>22</v>
      </c>
    </row>
    <row r="26" spans="1:11" x14ac:dyDescent="0.35">
      <c r="A26" s="4"/>
      <c r="B26" s="3"/>
      <c r="D26">
        <v>23</v>
      </c>
      <c r="E26" t="e">
        <f t="shared" si="3"/>
        <v>#VALUE!</v>
      </c>
      <c r="F26" t="str">
        <f t="shared" si="4"/>
        <v/>
      </c>
      <c r="G26" t="e">
        <f t="shared" si="5"/>
        <v>#VALUE!</v>
      </c>
      <c r="H26" s="6" t="e">
        <f t="shared" si="0"/>
        <v>#VALUE!</v>
      </c>
      <c r="I26" s="7">
        <f t="shared" si="1"/>
        <v>34500</v>
      </c>
      <c r="J26" s="8" t="e">
        <f t="shared" si="2"/>
        <v>#VALUE!</v>
      </c>
      <c r="K26">
        <v>23</v>
      </c>
    </row>
    <row r="27" spans="1:11" x14ac:dyDescent="0.35">
      <c r="A27" s="4"/>
      <c r="B27" s="3"/>
      <c r="D27">
        <v>24</v>
      </c>
      <c r="E27" t="e">
        <f t="shared" si="3"/>
        <v>#VALUE!</v>
      </c>
      <c r="F27" t="str">
        <f t="shared" si="4"/>
        <v/>
      </c>
      <c r="G27" t="e">
        <f t="shared" si="5"/>
        <v>#VALUE!</v>
      </c>
      <c r="H27" s="6" t="e">
        <f t="shared" si="0"/>
        <v>#VALUE!</v>
      </c>
      <c r="I27" s="7">
        <f t="shared" si="1"/>
        <v>36000</v>
      </c>
      <c r="J27" s="8" t="e">
        <f t="shared" si="2"/>
        <v>#VALUE!</v>
      </c>
      <c r="K27">
        <v>24</v>
      </c>
    </row>
    <row r="28" spans="1:11" x14ac:dyDescent="0.35">
      <c r="A28" s="4"/>
      <c r="B28" s="3"/>
      <c r="D28">
        <v>25</v>
      </c>
      <c r="E28" t="e">
        <f t="shared" si="3"/>
        <v>#VALUE!</v>
      </c>
      <c r="F28" t="str">
        <f t="shared" si="4"/>
        <v/>
      </c>
      <c r="G28" t="e">
        <f t="shared" si="5"/>
        <v>#VALUE!</v>
      </c>
      <c r="H28" s="6" t="e">
        <f t="shared" si="0"/>
        <v>#VALUE!</v>
      </c>
      <c r="I28" s="7">
        <f t="shared" si="1"/>
        <v>37500</v>
      </c>
      <c r="J28" s="8" t="e">
        <f t="shared" si="2"/>
        <v>#VALUE!</v>
      </c>
      <c r="K28">
        <v>25</v>
      </c>
    </row>
    <row r="29" spans="1:11" x14ac:dyDescent="0.35">
      <c r="A29" s="4"/>
      <c r="B29" s="3"/>
      <c r="D29">
        <v>26</v>
      </c>
      <c r="E29" t="e">
        <f t="shared" si="3"/>
        <v>#VALUE!</v>
      </c>
      <c r="F29" t="str">
        <f t="shared" si="4"/>
        <v/>
      </c>
      <c r="G29" t="e">
        <f t="shared" si="5"/>
        <v>#VALUE!</v>
      </c>
      <c r="H29" s="6" t="e">
        <f t="shared" si="0"/>
        <v>#VALUE!</v>
      </c>
      <c r="I29" s="7">
        <f t="shared" si="1"/>
        <v>39000</v>
      </c>
      <c r="J29" s="8" t="e">
        <f t="shared" si="2"/>
        <v>#VALUE!</v>
      </c>
      <c r="K29">
        <v>26</v>
      </c>
    </row>
    <row r="30" spans="1:11" x14ac:dyDescent="0.35">
      <c r="A30" s="4"/>
      <c r="B30" s="3"/>
      <c r="D30">
        <v>27</v>
      </c>
      <c r="E30" t="e">
        <f t="shared" si="3"/>
        <v>#VALUE!</v>
      </c>
      <c r="F30" t="str">
        <f t="shared" si="4"/>
        <v/>
      </c>
      <c r="G30" t="e">
        <f t="shared" si="5"/>
        <v>#VALUE!</v>
      </c>
      <c r="H30" s="6" t="e">
        <f t="shared" si="0"/>
        <v>#VALUE!</v>
      </c>
      <c r="I30" s="7">
        <f t="shared" si="1"/>
        <v>40500</v>
      </c>
      <c r="J30" s="8" t="e">
        <f t="shared" si="2"/>
        <v>#VALUE!</v>
      </c>
      <c r="K30">
        <v>27</v>
      </c>
    </row>
    <row r="31" spans="1:11" x14ac:dyDescent="0.35">
      <c r="A31" s="4"/>
      <c r="B31" s="3"/>
      <c r="D31">
        <v>28</v>
      </c>
      <c r="E31" t="e">
        <f t="shared" si="3"/>
        <v>#VALUE!</v>
      </c>
      <c r="F31" t="str">
        <f t="shared" si="4"/>
        <v/>
      </c>
      <c r="G31" t="e">
        <f t="shared" si="5"/>
        <v>#VALUE!</v>
      </c>
      <c r="H31" s="6" t="e">
        <f t="shared" si="0"/>
        <v>#VALUE!</v>
      </c>
      <c r="I31" s="7">
        <f t="shared" si="1"/>
        <v>42000</v>
      </c>
      <c r="J31" s="8" t="e">
        <f t="shared" si="2"/>
        <v>#VALUE!</v>
      </c>
      <c r="K31">
        <v>28</v>
      </c>
    </row>
    <row r="32" spans="1:11" x14ac:dyDescent="0.35">
      <c r="A32" s="4"/>
      <c r="B32" s="3"/>
      <c r="D32">
        <v>29</v>
      </c>
      <c r="E32" t="e">
        <f t="shared" si="3"/>
        <v>#VALUE!</v>
      </c>
      <c r="F32" t="str">
        <f t="shared" si="4"/>
        <v/>
      </c>
      <c r="G32" t="e">
        <f t="shared" si="5"/>
        <v>#VALUE!</v>
      </c>
      <c r="H32" s="6" t="e">
        <f t="shared" si="0"/>
        <v>#VALUE!</v>
      </c>
      <c r="I32" s="7">
        <f t="shared" si="1"/>
        <v>43500</v>
      </c>
      <c r="J32" s="8" t="e">
        <f t="shared" si="2"/>
        <v>#VALUE!</v>
      </c>
      <c r="K32">
        <v>29</v>
      </c>
    </row>
    <row r="33" spans="1:11" x14ac:dyDescent="0.35">
      <c r="A33" s="4"/>
      <c r="B33" s="3"/>
      <c r="D33">
        <v>30</v>
      </c>
      <c r="E33" t="e">
        <f t="shared" si="3"/>
        <v>#VALUE!</v>
      </c>
      <c r="F33" t="str">
        <f t="shared" si="4"/>
        <v/>
      </c>
      <c r="G33" t="e">
        <f t="shared" si="5"/>
        <v>#VALUE!</v>
      </c>
      <c r="H33" s="6" t="e">
        <f t="shared" si="0"/>
        <v>#VALUE!</v>
      </c>
      <c r="I33" s="7">
        <f t="shared" si="1"/>
        <v>45000</v>
      </c>
      <c r="J33" s="8" t="e">
        <f t="shared" si="2"/>
        <v>#VALUE!</v>
      </c>
      <c r="K33">
        <v>30</v>
      </c>
    </row>
    <row r="34" spans="1:11" x14ac:dyDescent="0.35">
      <c r="D34">
        <v>31</v>
      </c>
      <c r="E34" t="e">
        <f t="shared" si="3"/>
        <v>#VALUE!</v>
      </c>
      <c r="F34" t="str">
        <f t="shared" si="4"/>
        <v/>
      </c>
      <c r="G34" t="e">
        <f t="shared" si="5"/>
        <v>#VALUE!</v>
      </c>
      <c r="H34" s="6" t="e">
        <f t="shared" si="0"/>
        <v>#VALUE!</v>
      </c>
      <c r="I34" s="7">
        <f t="shared" si="1"/>
        <v>46500</v>
      </c>
      <c r="J34" s="8" t="e">
        <f t="shared" si="2"/>
        <v>#VALUE!</v>
      </c>
      <c r="K34">
        <v>31</v>
      </c>
    </row>
    <row r="35" spans="1:11" x14ac:dyDescent="0.35">
      <c r="D35">
        <v>32</v>
      </c>
      <c r="E35" t="e">
        <f t="shared" si="3"/>
        <v>#VALUE!</v>
      </c>
      <c r="F35" t="str">
        <f t="shared" si="4"/>
        <v/>
      </c>
      <c r="G35" t="e">
        <f t="shared" si="5"/>
        <v>#VALUE!</v>
      </c>
      <c r="H35" s="6" t="e">
        <f t="shared" si="0"/>
        <v>#VALUE!</v>
      </c>
      <c r="I35" s="7">
        <f t="shared" si="1"/>
        <v>48000</v>
      </c>
      <c r="J35" s="8" t="e">
        <f t="shared" si="2"/>
        <v>#VALUE!</v>
      </c>
      <c r="K35">
        <v>32</v>
      </c>
    </row>
    <row r="36" spans="1:11" x14ac:dyDescent="0.35">
      <c r="D36">
        <v>33</v>
      </c>
      <c r="E36" t="e">
        <f t="shared" si="3"/>
        <v>#VALUE!</v>
      </c>
      <c r="F36" t="str">
        <f t="shared" si="4"/>
        <v/>
      </c>
      <c r="G36" t="e">
        <f t="shared" si="5"/>
        <v>#VALUE!</v>
      </c>
      <c r="H36" s="6" t="e">
        <f t="shared" si="0"/>
        <v>#VALUE!</v>
      </c>
      <c r="I36" s="7">
        <f t="shared" si="1"/>
        <v>49500</v>
      </c>
      <c r="J36" s="8" t="e">
        <f t="shared" si="2"/>
        <v>#VALUE!</v>
      </c>
      <c r="K36">
        <v>33</v>
      </c>
    </row>
    <row r="37" spans="1:11" x14ac:dyDescent="0.35">
      <c r="D37">
        <v>34</v>
      </c>
      <c r="E37" t="e">
        <f t="shared" si="3"/>
        <v>#VALUE!</v>
      </c>
      <c r="F37" t="str">
        <f t="shared" si="4"/>
        <v/>
      </c>
      <c r="G37" t="e">
        <f t="shared" si="5"/>
        <v>#VALUE!</v>
      </c>
      <c r="H37" s="6" t="e">
        <f t="shared" si="0"/>
        <v>#VALUE!</v>
      </c>
      <c r="I37" s="7">
        <f t="shared" si="1"/>
        <v>51000</v>
      </c>
      <c r="J37" s="8" t="e">
        <f t="shared" si="2"/>
        <v>#VALUE!</v>
      </c>
      <c r="K37">
        <v>34</v>
      </c>
    </row>
    <row r="38" spans="1:11" x14ac:dyDescent="0.35">
      <c r="D38">
        <v>35</v>
      </c>
      <c r="E38" t="e">
        <f t="shared" si="3"/>
        <v>#VALUE!</v>
      </c>
      <c r="F38" t="str">
        <f t="shared" si="4"/>
        <v/>
      </c>
      <c r="G38" t="e">
        <f t="shared" si="5"/>
        <v>#VALUE!</v>
      </c>
      <c r="H38" s="6" t="e">
        <f t="shared" si="0"/>
        <v>#VALUE!</v>
      </c>
      <c r="I38" s="7">
        <f t="shared" si="1"/>
        <v>52500</v>
      </c>
      <c r="J38" s="8" t="e">
        <f t="shared" si="2"/>
        <v>#VALUE!</v>
      </c>
      <c r="K38">
        <v>35</v>
      </c>
    </row>
    <row r="39" spans="1:11" x14ac:dyDescent="0.35">
      <c r="D39">
        <v>36</v>
      </c>
      <c r="E39" t="e">
        <f t="shared" si="3"/>
        <v>#VALUE!</v>
      </c>
      <c r="F39" t="str">
        <f t="shared" si="4"/>
        <v/>
      </c>
      <c r="G39" t="e">
        <f t="shared" si="5"/>
        <v>#VALUE!</v>
      </c>
      <c r="H39" s="6" t="e">
        <f t="shared" si="0"/>
        <v>#VALUE!</v>
      </c>
      <c r="I39" s="7">
        <f t="shared" si="1"/>
        <v>54000</v>
      </c>
      <c r="J39" s="8" t="e">
        <f t="shared" si="2"/>
        <v>#VALUE!</v>
      </c>
      <c r="K39">
        <v>36</v>
      </c>
    </row>
    <row r="40" spans="1:11" x14ac:dyDescent="0.35">
      <c r="D40">
        <v>37</v>
      </c>
      <c r="E40" t="e">
        <f t="shared" si="3"/>
        <v>#VALUE!</v>
      </c>
      <c r="F40" t="str">
        <f t="shared" si="4"/>
        <v/>
      </c>
      <c r="G40" t="e">
        <f t="shared" si="5"/>
        <v>#VALUE!</v>
      </c>
      <c r="H40" s="6" t="e">
        <f t="shared" si="0"/>
        <v>#VALUE!</v>
      </c>
      <c r="I40" s="7">
        <f t="shared" si="1"/>
        <v>55500</v>
      </c>
      <c r="J40" s="8" t="e">
        <f t="shared" si="2"/>
        <v>#VALUE!</v>
      </c>
      <c r="K40">
        <v>37</v>
      </c>
    </row>
    <row r="41" spans="1:11" x14ac:dyDescent="0.35">
      <c r="D41">
        <v>38</v>
      </c>
      <c r="E41" t="e">
        <f t="shared" si="3"/>
        <v>#VALUE!</v>
      </c>
      <c r="F41" t="str">
        <f t="shared" si="4"/>
        <v/>
      </c>
      <c r="G41" t="e">
        <f t="shared" si="5"/>
        <v>#VALUE!</v>
      </c>
      <c r="H41" s="6" t="e">
        <f t="shared" si="0"/>
        <v>#VALUE!</v>
      </c>
      <c r="I41" s="7">
        <f t="shared" si="1"/>
        <v>57000</v>
      </c>
      <c r="J41" s="8" t="e">
        <f t="shared" si="2"/>
        <v>#VALUE!</v>
      </c>
      <c r="K41">
        <v>38</v>
      </c>
    </row>
    <row r="42" spans="1:11" x14ac:dyDescent="0.35">
      <c r="D42">
        <v>39</v>
      </c>
      <c r="E42" t="e">
        <f t="shared" si="3"/>
        <v>#VALUE!</v>
      </c>
      <c r="F42" t="str">
        <f t="shared" si="4"/>
        <v/>
      </c>
      <c r="G42" t="e">
        <f t="shared" si="5"/>
        <v>#VALUE!</v>
      </c>
      <c r="H42" s="6" t="e">
        <f t="shared" si="0"/>
        <v>#VALUE!</v>
      </c>
      <c r="I42" s="7">
        <f t="shared" si="1"/>
        <v>58500</v>
      </c>
      <c r="J42" s="8" t="e">
        <f t="shared" si="2"/>
        <v>#VALUE!</v>
      </c>
      <c r="K42">
        <v>39</v>
      </c>
    </row>
    <row r="43" spans="1:11" x14ac:dyDescent="0.35">
      <c r="D43">
        <v>40</v>
      </c>
      <c r="E43" t="e">
        <f t="shared" si="3"/>
        <v>#VALUE!</v>
      </c>
      <c r="F43" t="str">
        <f t="shared" si="4"/>
        <v/>
      </c>
      <c r="G43" t="e">
        <f t="shared" si="5"/>
        <v>#VALUE!</v>
      </c>
      <c r="H43" s="6" t="e">
        <f t="shared" si="0"/>
        <v>#VALUE!</v>
      </c>
      <c r="I43" s="7">
        <f t="shared" si="1"/>
        <v>60000</v>
      </c>
      <c r="J43" s="8" t="e">
        <f t="shared" si="2"/>
        <v>#VALUE!</v>
      </c>
      <c r="K43">
        <v>40</v>
      </c>
    </row>
    <row r="44" spans="1:11" x14ac:dyDescent="0.35">
      <c r="D44">
        <v>41</v>
      </c>
      <c r="E44" t="e">
        <f t="shared" si="3"/>
        <v>#VALUE!</v>
      </c>
      <c r="F44" t="str">
        <f t="shared" si="4"/>
        <v/>
      </c>
      <c r="G44" t="e">
        <f t="shared" si="5"/>
        <v>#VALUE!</v>
      </c>
      <c r="H44" s="6" t="e">
        <f t="shared" si="0"/>
        <v>#VALUE!</v>
      </c>
      <c r="I44" s="7">
        <f t="shared" si="1"/>
        <v>61500</v>
      </c>
      <c r="J44" s="8" t="e">
        <f t="shared" si="2"/>
        <v>#VALUE!</v>
      </c>
      <c r="K44">
        <v>41</v>
      </c>
    </row>
    <row r="45" spans="1:11" x14ac:dyDescent="0.35">
      <c r="D45">
        <v>42</v>
      </c>
      <c r="E45" t="e">
        <f t="shared" si="3"/>
        <v>#VALUE!</v>
      </c>
      <c r="F45" t="str">
        <f t="shared" si="4"/>
        <v/>
      </c>
      <c r="G45" t="e">
        <f t="shared" si="5"/>
        <v>#VALUE!</v>
      </c>
      <c r="H45" s="6" t="e">
        <f t="shared" si="0"/>
        <v>#VALUE!</v>
      </c>
      <c r="I45" s="7">
        <f t="shared" si="1"/>
        <v>63000</v>
      </c>
      <c r="J45" s="8" t="e">
        <f t="shared" si="2"/>
        <v>#VALUE!</v>
      </c>
      <c r="K45">
        <v>42</v>
      </c>
    </row>
    <row r="46" spans="1:11" x14ac:dyDescent="0.35">
      <c r="D46">
        <v>43</v>
      </c>
      <c r="E46" t="e">
        <f t="shared" si="3"/>
        <v>#VALUE!</v>
      </c>
      <c r="F46" t="str">
        <f t="shared" si="4"/>
        <v/>
      </c>
      <c r="G46" t="e">
        <f t="shared" si="5"/>
        <v>#VALUE!</v>
      </c>
      <c r="H46" s="6" t="e">
        <f t="shared" si="0"/>
        <v>#VALUE!</v>
      </c>
      <c r="I46" s="7">
        <f t="shared" si="1"/>
        <v>64500</v>
      </c>
      <c r="J46" s="8" t="e">
        <f t="shared" si="2"/>
        <v>#VALUE!</v>
      </c>
      <c r="K46">
        <v>43</v>
      </c>
    </row>
    <row r="47" spans="1:11" x14ac:dyDescent="0.35">
      <c r="D47">
        <v>44</v>
      </c>
      <c r="E47" t="e">
        <f t="shared" si="3"/>
        <v>#VALUE!</v>
      </c>
      <c r="F47" t="str">
        <f t="shared" si="4"/>
        <v/>
      </c>
      <c r="G47" t="e">
        <f t="shared" si="5"/>
        <v>#VALUE!</v>
      </c>
      <c r="H47" s="6" t="e">
        <f t="shared" si="0"/>
        <v>#VALUE!</v>
      </c>
      <c r="I47" s="7">
        <f t="shared" si="1"/>
        <v>66000</v>
      </c>
      <c r="J47" s="8" t="e">
        <f t="shared" si="2"/>
        <v>#VALUE!</v>
      </c>
      <c r="K47">
        <v>44</v>
      </c>
    </row>
    <row r="48" spans="1:11" x14ac:dyDescent="0.35">
      <c r="D48">
        <v>45</v>
      </c>
      <c r="E48" t="e">
        <f t="shared" si="3"/>
        <v>#VALUE!</v>
      </c>
      <c r="F48" t="str">
        <f t="shared" si="4"/>
        <v/>
      </c>
      <c r="G48" t="e">
        <f t="shared" si="5"/>
        <v>#VALUE!</v>
      </c>
      <c r="H48" s="6" t="e">
        <f t="shared" si="0"/>
        <v>#VALUE!</v>
      </c>
      <c r="I48" s="7">
        <f t="shared" si="1"/>
        <v>67500</v>
      </c>
      <c r="J48" s="8" t="e">
        <f t="shared" si="2"/>
        <v>#VALUE!</v>
      </c>
      <c r="K48">
        <v>45</v>
      </c>
    </row>
    <row r="49" spans="4:11" x14ac:dyDescent="0.35">
      <c r="D49">
        <v>46</v>
      </c>
      <c r="E49" t="e">
        <f t="shared" si="3"/>
        <v>#VALUE!</v>
      </c>
      <c r="F49" t="str">
        <f t="shared" si="4"/>
        <v/>
      </c>
      <c r="G49" t="e">
        <f t="shared" si="5"/>
        <v>#VALUE!</v>
      </c>
      <c r="H49" s="6" t="e">
        <f t="shared" si="0"/>
        <v>#VALUE!</v>
      </c>
      <c r="I49" s="7">
        <f t="shared" si="1"/>
        <v>69000</v>
      </c>
      <c r="J49" s="8" t="e">
        <f t="shared" si="2"/>
        <v>#VALUE!</v>
      </c>
      <c r="K49">
        <v>46</v>
      </c>
    </row>
    <row r="50" spans="4:11" x14ac:dyDescent="0.35">
      <c r="D50">
        <v>47</v>
      </c>
      <c r="E50" t="e">
        <f t="shared" si="3"/>
        <v>#VALUE!</v>
      </c>
      <c r="F50" t="str">
        <f t="shared" si="4"/>
        <v/>
      </c>
      <c r="G50" t="e">
        <f t="shared" si="5"/>
        <v>#VALUE!</v>
      </c>
      <c r="H50" s="6" t="e">
        <f t="shared" si="0"/>
        <v>#VALUE!</v>
      </c>
      <c r="I50" s="7">
        <f t="shared" si="1"/>
        <v>70500</v>
      </c>
      <c r="J50" s="8" t="e">
        <f t="shared" si="2"/>
        <v>#VALUE!</v>
      </c>
      <c r="K50">
        <v>47</v>
      </c>
    </row>
    <row r="51" spans="4:11" x14ac:dyDescent="0.35">
      <c r="D51">
        <v>48</v>
      </c>
      <c r="E51" t="e">
        <f t="shared" si="3"/>
        <v>#VALUE!</v>
      </c>
      <c r="F51" t="str">
        <f t="shared" si="4"/>
        <v/>
      </c>
      <c r="G51" t="e">
        <f t="shared" si="5"/>
        <v>#VALUE!</v>
      </c>
      <c r="H51" s="6" t="e">
        <f t="shared" si="0"/>
        <v>#VALUE!</v>
      </c>
      <c r="I51" s="7">
        <f t="shared" si="1"/>
        <v>72000</v>
      </c>
      <c r="J51" s="8" t="e">
        <f t="shared" si="2"/>
        <v>#VALUE!</v>
      </c>
      <c r="K51">
        <v>48</v>
      </c>
    </row>
    <row r="52" spans="4:11" x14ac:dyDescent="0.35">
      <c r="D52">
        <v>49</v>
      </c>
      <c r="E52" t="e">
        <f t="shared" si="3"/>
        <v>#VALUE!</v>
      </c>
      <c r="F52" t="str">
        <f t="shared" si="4"/>
        <v/>
      </c>
      <c r="G52" t="e">
        <f t="shared" si="5"/>
        <v>#VALUE!</v>
      </c>
      <c r="H52" s="6" t="e">
        <f t="shared" si="0"/>
        <v>#VALUE!</v>
      </c>
      <c r="I52" s="7">
        <f t="shared" si="1"/>
        <v>73500</v>
      </c>
      <c r="J52" s="8" t="e">
        <f t="shared" si="2"/>
        <v>#VALUE!</v>
      </c>
      <c r="K52">
        <v>49</v>
      </c>
    </row>
    <row r="53" spans="4:11" x14ac:dyDescent="0.35">
      <c r="D53">
        <v>50</v>
      </c>
      <c r="E53" t="e">
        <f t="shared" si="3"/>
        <v>#VALUE!</v>
      </c>
      <c r="F53" t="str">
        <f t="shared" si="4"/>
        <v/>
      </c>
      <c r="G53" t="e">
        <f t="shared" si="5"/>
        <v>#VALUE!</v>
      </c>
      <c r="H53" s="6" t="e">
        <f t="shared" si="0"/>
        <v>#VALUE!</v>
      </c>
      <c r="I53" s="7">
        <f t="shared" si="1"/>
        <v>75000</v>
      </c>
      <c r="J53" s="8" t="e">
        <f t="shared" si="2"/>
        <v>#VALUE!</v>
      </c>
      <c r="K53">
        <v>50</v>
      </c>
    </row>
    <row r="54" spans="4:11" x14ac:dyDescent="0.35">
      <c r="D54">
        <v>51</v>
      </c>
      <c r="E54" t="e">
        <f t="shared" si="3"/>
        <v>#VALUE!</v>
      </c>
      <c r="F54" t="str">
        <f t="shared" si="4"/>
        <v/>
      </c>
      <c r="G54" t="e">
        <f t="shared" si="5"/>
        <v>#VALUE!</v>
      </c>
      <c r="H54" s="6" t="e">
        <f t="shared" si="0"/>
        <v>#VALUE!</v>
      </c>
      <c r="I54" s="7">
        <f t="shared" si="1"/>
        <v>76500</v>
      </c>
      <c r="J54" s="8" t="e">
        <f t="shared" si="2"/>
        <v>#VALUE!</v>
      </c>
      <c r="K54">
        <v>51</v>
      </c>
    </row>
    <row r="55" spans="4:11" x14ac:dyDescent="0.35">
      <c r="D55">
        <v>52</v>
      </c>
      <c r="E55" t="e">
        <f t="shared" si="3"/>
        <v>#VALUE!</v>
      </c>
      <c r="F55" t="str">
        <f t="shared" si="4"/>
        <v/>
      </c>
      <c r="G55" t="e">
        <f t="shared" si="5"/>
        <v>#VALUE!</v>
      </c>
      <c r="H55" s="6" t="e">
        <f t="shared" si="0"/>
        <v>#VALUE!</v>
      </c>
      <c r="I55" s="7">
        <f t="shared" si="1"/>
        <v>78000</v>
      </c>
      <c r="J55" s="8" t="e">
        <f t="shared" si="2"/>
        <v>#VALUE!</v>
      </c>
      <c r="K55">
        <v>52</v>
      </c>
    </row>
    <row r="56" spans="4:11" x14ac:dyDescent="0.35">
      <c r="D56">
        <v>53</v>
      </c>
      <c r="E56" t="e">
        <f t="shared" si="3"/>
        <v>#VALUE!</v>
      </c>
      <c r="F56" t="str">
        <f t="shared" si="4"/>
        <v/>
      </c>
      <c r="G56" t="e">
        <f t="shared" si="5"/>
        <v>#VALUE!</v>
      </c>
      <c r="H56" s="6" t="e">
        <f t="shared" si="0"/>
        <v>#VALUE!</v>
      </c>
      <c r="I56" s="7">
        <f t="shared" si="1"/>
        <v>79500</v>
      </c>
      <c r="J56" s="8" t="e">
        <f t="shared" si="2"/>
        <v>#VALUE!</v>
      </c>
      <c r="K56">
        <v>53</v>
      </c>
    </row>
    <row r="57" spans="4:11" x14ac:dyDescent="0.35">
      <c r="D57">
        <v>54</v>
      </c>
      <c r="E57" t="e">
        <f t="shared" si="3"/>
        <v>#VALUE!</v>
      </c>
      <c r="F57" t="str">
        <f t="shared" si="4"/>
        <v/>
      </c>
      <c r="G57" t="e">
        <f t="shared" si="5"/>
        <v>#VALUE!</v>
      </c>
      <c r="H57" s="6" t="e">
        <f t="shared" si="0"/>
        <v>#VALUE!</v>
      </c>
      <c r="I57" s="7">
        <f t="shared" si="1"/>
        <v>81000</v>
      </c>
      <c r="J57" s="8" t="e">
        <f t="shared" si="2"/>
        <v>#VALUE!</v>
      </c>
      <c r="K57">
        <v>54</v>
      </c>
    </row>
    <row r="58" spans="4:11" x14ac:dyDescent="0.35">
      <c r="D58">
        <v>55</v>
      </c>
      <c r="E58" t="e">
        <f t="shared" si="3"/>
        <v>#VALUE!</v>
      </c>
      <c r="F58" t="str">
        <f t="shared" si="4"/>
        <v/>
      </c>
      <c r="G58" t="e">
        <f t="shared" si="5"/>
        <v>#VALUE!</v>
      </c>
      <c r="H58" s="6" t="e">
        <f t="shared" si="0"/>
        <v>#VALUE!</v>
      </c>
      <c r="I58" s="7">
        <f t="shared" si="1"/>
        <v>82500</v>
      </c>
      <c r="J58" s="8" t="e">
        <f t="shared" si="2"/>
        <v>#VALUE!</v>
      </c>
      <c r="K58">
        <v>55</v>
      </c>
    </row>
    <row r="59" spans="4:11" x14ac:dyDescent="0.35">
      <c r="D59">
        <v>56</v>
      </c>
      <c r="E59" t="e">
        <f t="shared" si="3"/>
        <v>#VALUE!</v>
      </c>
      <c r="F59" t="str">
        <f t="shared" si="4"/>
        <v/>
      </c>
      <c r="G59" t="e">
        <f t="shared" si="5"/>
        <v>#VALUE!</v>
      </c>
      <c r="H59" s="6" t="e">
        <f t="shared" si="0"/>
        <v>#VALUE!</v>
      </c>
      <c r="I59" s="7">
        <f t="shared" si="1"/>
        <v>84000</v>
      </c>
      <c r="J59" s="8" t="e">
        <f t="shared" si="2"/>
        <v>#VALUE!</v>
      </c>
      <c r="K59">
        <v>56</v>
      </c>
    </row>
    <row r="60" spans="4:11" x14ac:dyDescent="0.35">
      <c r="D60">
        <v>57</v>
      </c>
      <c r="E60" t="e">
        <f t="shared" si="3"/>
        <v>#VALUE!</v>
      </c>
      <c r="F60" t="str">
        <f t="shared" si="4"/>
        <v/>
      </c>
      <c r="G60" t="e">
        <f t="shared" si="5"/>
        <v>#VALUE!</v>
      </c>
      <c r="H60" s="6" t="e">
        <f t="shared" si="0"/>
        <v>#VALUE!</v>
      </c>
      <c r="I60" s="7">
        <f t="shared" si="1"/>
        <v>85500</v>
      </c>
      <c r="J60" s="8" t="e">
        <f t="shared" si="2"/>
        <v>#VALUE!</v>
      </c>
      <c r="K60">
        <v>57</v>
      </c>
    </row>
    <row r="61" spans="4:11" x14ac:dyDescent="0.35">
      <c r="D61">
        <v>58</v>
      </c>
      <c r="E61" t="e">
        <f t="shared" si="3"/>
        <v>#VALUE!</v>
      </c>
      <c r="F61" t="str">
        <f t="shared" si="4"/>
        <v/>
      </c>
      <c r="G61" t="e">
        <f t="shared" si="5"/>
        <v>#VALUE!</v>
      </c>
      <c r="H61" s="6" t="e">
        <f t="shared" si="0"/>
        <v>#VALUE!</v>
      </c>
      <c r="I61" s="7">
        <f t="shared" si="1"/>
        <v>87000</v>
      </c>
      <c r="J61" s="8" t="e">
        <f t="shared" si="2"/>
        <v>#VALUE!</v>
      </c>
      <c r="K61">
        <v>58</v>
      </c>
    </row>
    <row r="62" spans="4:11" x14ac:dyDescent="0.35">
      <c r="D62">
        <v>59</v>
      </c>
      <c r="E62" t="e">
        <f t="shared" si="3"/>
        <v>#VALUE!</v>
      </c>
      <c r="F62" t="str">
        <f t="shared" si="4"/>
        <v/>
      </c>
      <c r="G62" t="e">
        <f t="shared" si="5"/>
        <v>#VALUE!</v>
      </c>
      <c r="H62" s="6" t="e">
        <f t="shared" si="0"/>
        <v>#VALUE!</v>
      </c>
      <c r="I62" s="7">
        <f t="shared" si="1"/>
        <v>88500</v>
      </c>
      <c r="J62" s="8" t="e">
        <f t="shared" si="2"/>
        <v>#VALUE!</v>
      </c>
      <c r="K62">
        <v>59</v>
      </c>
    </row>
    <row r="63" spans="4:11" x14ac:dyDescent="0.35">
      <c r="D63">
        <v>60</v>
      </c>
      <c r="E63" t="e">
        <f t="shared" si="3"/>
        <v>#VALUE!</v>
      </c>
      <c r="F63" t="str">
        <f t="shared" si="4"/>
        <v/>
      </c>
      <c r="G63" t="e">
        <f t="shared" si="5"/>
        <v>#VALUE!</v>
      </c>
      <c r="H63" s="6" t="e">
        <f t="shared" si="0"/>
        <v>#VALUE!</v>
      </c>
      <c r="I63" s="7">
        <f t="shared" si="1"/>
        <v>90000</v>
      </c>
      <c r="J63" s="8" t="e">
        <f t="shared" si="2"/>
        <v>#VALUE!</v>
      </c>
      <c r="K63">
        <v>60</v>
      </c>
    </row>
    <row r="64" spans="4:11" x14ac:dyDescent="0.35">
      <c r="D64">
        <v>61</v>
      </c>
      <c r="E64" t="e">
        <f t="shared" si="3"/>
        <v>#VALUE!</v>
      </c>
      <c r="F64" t="str">
        <f t="shared" si="4"/>
        <v/>
      </c>
      <c r="G64" t="e">
        <f t="shared" si="5"/>
        <v>#VALUE!</v>
      </c>
      <c r="H64" s="6" t="e">
        <f t="shared" si="0"/>
        <v>#VALUE!</v>
      </c>
      <c r="I64" s="7">
        <f t="shared" si="1"/>
        <v>91500</v>
      </c>
      <c r="J64" s="8" t="e">
        <f t="shared" si="2"/>
        <v>#VALUE!</v>
      </c>
      <c r="K64">
        <v>61</v>
      </c>
    </row>
    <row r="65" spans="1:11" x14ac:dyDescent="0.35">
      <c r="D65">
        <v>62</v>
      </c>
      <c r="E65" t="e">
        <f t="shared" si="3"/>
        <v>#VALUE!</v>
      </c>
      <c r="F65" t="str">
        <f t="shared" si="4"/>
        <v/>
      </c>
      <c r="G65" t="e">
        <f t="shared" si="5"/>
        <v>#VALUE!</v>
      </c>
      <c r="H65" s="6" t="e">
        <f t="shared" si="0"/>
        <v>#VALUE!</v>
      </c>
      <c r="I65" s="7">
        <f t="shared" si="1"/>
        <v>93000</v>
      </c>
      <c r="J65" s="8" t="e">
        <f t="shared" si="2"/>
        <v>#VALUE!</v>
      </c>
      <c r="K65">
        <v>62</v>
      </c>
    </row>
    <row r="66" spans="1:11" x14ac:dyDescent="0.35">
      <c r="D66">
        <v>63</v>
      </c>
      <c r="E66" t="e">
        <f t="shared" si="3"/>
        <v>#VALUE!</v>
      </c>
      <c r="F66" t="str">
        <f t="shared" si="4"/>
        <v/>
      </c>
      <c r="G66" t="e">
        <f t="shared" si="5"/>
        <v>#VALUE!</v>
      </c>
      <c r="H66" s="6" t="e">
        <f t="shared" si="0"/>
        <v>#VALUE!</v>
      </c>
      <c r="I66" s="7">
        <f t="shared" si="1"/>
        <v>94500</v>
      </c>
      <c r="J66" s="8" t="e">
        <f t="shared" si="2"/>
        <v>#VALUE!</v>
      </c>
      <c r="K66">
        <v>63</v>
      </c>
    </row>
    <row r="67" spans="1:11" x14ac:dyDescent="0.35">
      <c r="D67">
        <v>64</v>
      </c>
      <c r="E67" t="e">
        <f t="shared" si="3"/>
        <v>#VALUE!</v>
      </c>
      <c r="F67" t="str">
        <f t="shared" si="4"/>
        <v/>
      </c>
      <c r="G67" t="e">
        <f t="shared" si="5"/>
        <v>#VALUE!</v>
      </c>
      <c r="H67" s="6" t="e">
        <f t="shared" ref="H67:H130" si="6">DMcostPERton*G67</f>
        <v>#VALUE!</v>
      </c>
      <c r="I67" s="7">
        <f t="shared" ref="I67:I130" si="7">CowPrice*D67</f>
        <v>96000</v>
      </c>
      <c r="J67" s="8" t="e">
        <f t="shared" ref="J67:J130" si="8">I67-H67</f>
        <v>#VALUE!</v>
      </c>
      <c r="K67">
        <v>64</v>
      </c>
    </row>
    <row r="68" spans="1:11" x14ac:dyDescent="0.35">
      <c r="D68">
        <v>65</v>
      </c>
      <c r="E68" t="e">
        <f t="shared" ref="E68:E131" si="9">DMneeded-(DMcow*D68)</f>
        <v>#VALUE!</v>
      </c>
      <c r="F68" t="str">
        <f t="shared" ref="F68:F131" si="10">DMavailable</f>
        <v/>
      </c>
      <c r="G68" t="e">
        <f t="shared" ref="G68:G131" si="11">E68-F68</f>
        <v>#VALUE!</v>
      </c>
      <c r="H68" s="6" t="e">
        <f t="shared" si="6"/>
        <v>#VALUE!</v>
      </c>
      <c r="I68" s="7">
        <f t="shared" si="7"/>
        <v>97500</v>
      </c>
      <c r="J68" s="8" t="e">
        <f t="shared" si="8"/>
        <v>#VALUE!</v>
      </c>
      <c r="K68">
        <v>65</v>
      </c>
    </row>
    <row r="69" spans="1:11" x14ac:dyDescent="0.35">
      <c r="D69">
        <v>66</v>
      </c>
      <c r="E69" t="e">
        <f t="shared" si="9"/>
        <v>#VALUE!</v>
      </c>
      <c r="F69" t="str">
        <f t="shared" si="10"/>
        <v/>
      </c>
      <c r="G69" t="e">
        <f t="shared" si="11"/>
        <v>#VALUE!</v>
      </c>
      <c r="H69" s="6" t="e">
        <f t="shared" si="6"/>
        <v>#VALUE!</v>
      </c>
      <c r="I69" s="7">
        <f t="shared" si="7"/>
        <v>99000</v>
      </c>
      <c r="J69" s="8" t="e">
        <f t="shared" si="8"/>
        <v>#VALUE!</v>
      </c>
      <c r="K69">
        <v>66</v>
      </c>
    </row>
    <row r="70" spans="1:11" x14ac:dyDescent="0.35">
      <c r="D70">
        <v>67</v>
      </c>
      <c r="E70" t="e">
        <f t="shared" si="9"/>
        <v>#VALUE!</v>
      </c>
      <c r="F70" t="str">
        <f t="shared" si="10"/>
        <v/>
      </c>
      <c r="G70" t="e">
        <f t="shared" si="11"/>
        <v>#VALUE!</v>
      </c>
      <c r="H70" s="6" t="e">
        <f t="shared" si="6"/>
        <v>#VALUE!</v>
      </c>
      <c r="I70" s="7">
        <f t="shared" si="7"/>
        <v>100500</v>
      </c>
      <c r="J70" s="8" t="e">
        <f t="shared" si="8"/>
        <v>#VALUE!</v>
      </c>
      <c r="K70">
        <v>67</v>
      </c>
    </row>
    <row r="71" spans="1:11" x14ac:dyDescent="0.35">
      <c r="A71" s="2"/>
      <c r="D71">
        <v>68</v>
      </c>
      <c r="E71" t="e">
        <f t="shared" si="9"/>
        <v>#VALUE!</v>
      </c>
      <c r="F71" t="str">
        <f t="shared" si="10"/>
        <v/>
      </c>
      <c r="G71" t="e">
        <f t="shared" si="11"/>
        <v>#VALUE!</v>
      </c>
      <c r="H71" s="6" t="e">
        <f t="shared" si="6"/>
        <v>#VALUE!</v>
      </c>
      <c r="I71" s="7">
        <f t="shared" si="7"/>
        <v>102000</v>
      </c>
      <c r="J71" s="8" t="e">
        <f t="shared" si="8"/>
        <v>#VALUE!</v>
      </c>
      <c r="K71">
        <v>68</v>
      </c>
    </row>
    <row r="72" spans="1:11" x14ac:dyDescent="0.35">
      <c r="A72" s="2"/>
      <c r="D72">
        <v>69</v>
      </c>
      <c r="E72" t="e">
        <f t="shared" si="9"/>
        <v>#VALUE!</v>
      </c>
      <c r="F72" t="str">
        <f t="shared" si="10"/>
        <v/>
      </c>
      <c r="G72" t="e">
        <f t="shared" si="11"/>
        <v>#VALUE!</v>
      </c>
      <c r="H72" s="6" t="e">
        <f t="shared" si="6"/>
        <v>#VALUE!</v>
      </c>
      <c r="I72" s="7">
        <f t="shared" si="7"/>
        <v>103500</v>
      </c>
      <c r="J72" s="8" t="e">
        <f t="shared" si="8"/>
        <v>#VALUE!</v>
      </c>
      <c r="K72">
        <v>69</v>
      </c>
    </row>
    <row r="73" spans="1:11" x14ac:dyDescent="0.35">
      <c r="A73" s="5"/>
      <c r="D73">
        <v>70</v>
      </c>
      <c r="E73" t="e">
        <f t="shared" si="9"/>
        <v>#VALUE!</v>
      </c>
      <c r="F73" t="str">
        <f t="shared" si="10"/>
        <v/>
      </c>
      <c r="G73" t="e">
        <f t="shared" si="11"/>
        <v>#VALUE!</v>
      </c>
      <c r="H73" s="6" t="e">
        <f t="shared" si="6"/>
        <v>#VALUE!</v>
      </c>
      <c r="I73" s="7">
        <f t="shared" si="7"/>
        <v>105000</v>
      </c>
      <c r="J73" s="8" t="e">
        <f t="shared" si="8"/>
        <v>#VALUE!</v>
      </c>
      <c r="K73">
        <v>70</v>
      </c>
    </row>
    <row r="74" spans="1:11" x14ac:dyDescent="0.35">
      <c r="A74" s="5"/>
      <c r="D74">
        <v>71</v>
      </c>
      <c r="E74" t="e">
        <f t="shared" si="9"/>
        <v>#VALUE!</v>
      </c>
      <c r="F74" t="str">
        <f t="shared" si="10"/>
        <v/>
      </c>
      <c r="G74" t="e">
        <f t="shared" si="11"/>
        <v>#VALUE!</v>
      </c>
      <c r="H74" s="6" t="e">
        <f t="shared" si="6"/>
        <v>#VALUE!</v>
      </c>
      <c r="I74" s="7">
        <f t="shared" si="7"/>
        <v>106500</v>
      </c>
      <c r="J74" s="8" t="e">
        <f t="shared" si="8"/>
        <v>#VALUE!</v>
      </c>
      <c r="K74">
        <v>71</v>
      </c>
    </row>
    <row r="75" spans="1:11" x14ac:dyDescent="0.35">
      <c r="A75" s="5"/>
      <c r="D75">
        <v>72</v>
      </c>
      <c r="E75" t="e">
        <f t="shared" si="9"/>
        <v>#VALUE!</v>
      </c>
      <c r="F75" t="str">
        <f t="shared" si="10"/>
        <v/>
      </c>
      <c r="G75" t="e">
        <f t="shared" si="11"/>
        <v>#VALUE!</v>
      </c>
      <c r="H75" s="6" t="e">
        <f t="shared" si="6"/>
        <v>#VALUE!</v>
      </c>
      <c r="I75" s="7">
        <f t="shared" si="7"/>
        <v>108000</v>
      </c>
      <c r="J75" s="8" t="e">
        <f t="shared" si="8"/>
        <v>#VALUE!</v>
      </c>
      <c r="K75">
        <v>72</v>
      </c>
    </row>
    <row r="76" spans="1:11" x14ac:dyDescent="0.35">
      <c r="D76">
        <v>73</v>
      </c>
      <c r="E76" t="e">
        <f t="shared" si="9"/>
        <v>#VALUE!</v>
      </c>
      <c r="F76" t="str">
        <f t="shared" si="10"/>
        <v/>
      </c>
      <c r="G76" t="e">
        <f t="shared" si="11"/>
        <v>#VALUE!</v>
      </c>
      <c r="H76" s="6" t="e">
        <f t="shared" si="6"/>
        <v>#VALUE!</v>
      </c>
      <c r="I76" s="7">
        <f t="shared" si="7"/>
        <v>109500</v>
      </c>
      <c r="J76" s="8" t="e">
        <f t="shared" si="8"/>
        <v>#VALUE!</v>
      </c>
      <c r="K76">
        <v>73</v>
      </c>
    </row>
    <row r="77" spans="1:11" x14ac:dyDescent="0.35">
      <c r="D77">
        <v>74</v>
      </c>
      <c r="E77" t="e">
        <f t="shared" si="9"/>
        <v>#VALUE!</v>
      </c>
      <c r="F77" t="str">
        <f t="shared" si="10"/>
        <v/>
      </c>
      <c r="G77" t="e">
        <f t="shared" si="11"/>
        <v>#VALUE!</v>
      </c>
      <c r="H77" s="6" t="e">
        <f t="shared" si="6"/>
        <v>#VALUE!</v>
      </c>
      <c r="I77" s="7">
        <f t="shared" si="7"/>
        <v>111000</v>
      </c>
      <c r="J77" s="8" t="e">
        <f t="shared" si="8"/>
        <v>#VALUE!</v>
      </c>
      <c r="K77">
        <v>74</v>
      </c>
    </row>
    <row r="78" spans="1:11" x14ac:dyDescent="0.35">
      <c r="D78">
        <v>75</v>
      </c>
      <c r="E78" t="e">
        <f t="shared" si="9"/>
        <v>#VALUE!</v>
      </c>
      <c r="F78" t="str">
        <f t="shared" si="10"/>
        <v/>
      </c>
      <c r="G78" t="e">
        <f t="shared" si="11"/>
        <v>#VALUE!</v>
      </c>
      <c r="H78" s="6" t="e">
        <f t="shared" si="6"/>
        <v>#VALUE!</v>
      </c>
      <c r="I78" s="7">
        <f t="shared" si="7"/>
        <v>112500</v>
      </c>
      <c r="J78" s="8" t="e">
        <f t="shared" si="8"/>
        <v>#VALUE!</v>
      </c>
      <c r="K78">
        <v>75</v>
      </c>
    </row>
    <row r="79" spans="1:11" x14ac:dyDescent="0.35">
      <c r="D79">
        <v>76</v>
      </c>
      <c r="E79" t="e">
        <f t="shared" si="9"/>
        <v>#VALUE!</v>
      </c>
      <c r="F79" t="str">
        <f t="shared" si="10"/>
        <v/>
      </c>
      <c r="G79" t="e">
        <f t="shared" si="11"/>
        <v>#VALUE!</v>
      </c>
      <c r="H79" s="6" t="e">
        <f t="shared" si="6"/>
        <v>#VALUE!</v>
      </c>
      <c r="I79" s="7">
        <f t="shared" si="7"/>
        <v>114000</v>
      </c>
      <c r="J79" s="8" t="e">
        <f t="shared" si="8"/>
        <v>#VALUE!</v>
      </c>
      <c r="K79">
        <v>76</v>
      </c>
    </row>
    <row r="80" spans="1:11" x14ac:dyDescent="0.35">
      <c r="D80">
        <v>77</v>
      </c>
      <c r="E80" t="e">
        <f t="shared" si="9"/>
        <v>#VALUE!</v>
      </c>
      <c r="F80" t="str">
        <f t="shared" si="10"/>
        <v/>
      </c>
      <c r="G80" t="e">
        <f t="shared" si="11"/>
        <v>#VALUE!</v>
      </c>
      <c r="H80" s="6" t="e">
        <f t="shared" si="6"/>
        <v>#VALUE!</v>
      </c>
      <c r="I80" s="7">
        <f t="shared" si="7"/>
        <v>115500</v>
      </c>
      <c r="J80" s="8" t="e">
        <f t="shared" si="8"/>
        <v>#VALUE!</v>
      </c>
      <c r="K80">
        <v>77</v>
      </c>
    </row>
    <row r="81" spans="4:11" x14ac:dyDescent="0.35">
      <c r="D81">
        <v>78</v>
      </c>
      <c r="E81" t="e">
        <f t="shared" si="9"/>
        <v>#VALUE!</v>
      </c>
      <c r="F81" t="str">
        <f t="shared" si="10"/>
        <v/>
      </c>
      <c r="G81" t="e">
        <f t="shared" si="11"/>
        <v>#VALUE!</v>
      </c>
      <c r="H81" s="6" t="e">
        <f t="shared" si="6"/>
        <v>#VALUE!</v>
      </c>
      <c r="I81" s="7">
        <f t="shared" si="7"/>
        <v>117000</v>
      </c>
      <c r="J81" s="8" t="e">
        <f t="shared" si="8"/>
        <v>#VALUE!</v>
      </c>
      <c r="K81">
        <v>78</v>
      </c>
    </row>
    <row r="82" spans="4:11" x14ac:dyDescent="0.35">
      <c r="D82">
        <v>79</v>
      </c>
      <c r="E82" t="e">
        <f t="shared" si="9"/>
        <v>#VALUE!</v>
      </c>
      <c r="F82" t="str">
        <f t="shared" si="10"/>
        <v/>
      </c>
      <c r="G82" t="e">
        <f t="shared" si="11"/>
        <v>#VALUE!</v>
      </c>
      <c r="H82" s="6" t="e">
        <f t="shared" si="6"/>
        <v>#VALUE!</v>
      </c>
      <c r="I82" s="7">
        <f t="shared" si="7"/>
        <v>118500</v>
      </c>
      <c r="J82" s="8" t="e">
        <f t="shared" si="8"/>
        <v>#VALUE!</v>
      </c>
      <c r="K82">
        <v>79</v>
      </c>
    </row>
    <row r="83" spans="4:11" x14ac:dyDescent="0.35">
      <c r="D83">
        <v>80</v>
      </c>
      <c r="E83" t="e">
        <f t="shared" si="9"/>
        <v>#VALUE!</v>
      </c>
      <c r="F83" t="str">
        <f t="shared" si="10"/>
        <v/>
      </c>
      <c r="G83" t="e">
        <f t="shared" si="11"/>
        <v>#VALUE!</v>
      </c>
      <c r="H83" s="6" t="e">
        <f t="shared" si="6"/>
        <v>#VALUE!</v>
      </c>
      <c r="I83" s="7">
        <f t="shared" si="7"/>
        <v>120000</v>
      </c>
      <c r="J83" s="8" t="e">
        <f t="shared" si="8"/>
        <v>#VALUE!</v>
      </c>
      <c r="K83">
        <v>80</v>
      </c>
    </row>
    <row r="84" spans="4:11" x14ac:dyDescent="0.35">
      <c r="D84">
        <v>81</v>
      </c>
      <c r="E84" t="e">
        <f t="shared" si="9"/>
        <v>#VALUE!</v>
      </c>
      <c r="F84" t="str">
        <f t="shared" si="10"/>
        <v/>
      </c>
      <c r="G84" t="e">
        <f t="shared" si="11"/>
        <v>#VALUE!</v>
      </c>
      <c r="H84" s="6" t="e">
        <f t="shared" si="6"/>
        <v>#VALUE!</v>
      </c>
      <c r="I84" s="7">
        <f t="shared" si="7"/>
        <v>121500</v>
      </c>
      <c r="J84" s="8" t="e">
        <f t="shared" si="8"/>
        <v>#VALUE!</v>
      </c>
      <c r="K84">
        <v>81</v>
      </c>
    </row>
    <row r="85" spans="4:11" x14ac:dyDescent="0.35">
      <c r="D85">
        <v>82</v>
      </c>
      <c r="E85" t="e">
        <f t="shared" si="9"/>
        <v>#VALUE!</v>
      </c>
      <c r="F85" t="str">
        <f t="shared" si="10"/>
        <v/>
      </c>
      <c r="G85" t="e">
        <f t="shared" si="11"/>
        <v>#VALUE!</v>
      </c>
      <c r="H85" s="6" t="e">
        <f t="shared" si="6"/>
        <v>#VALUE!</v>
      </c>
      <c r="I85" s="7">
        <f t="shared" si="7"/>
        <v>123000</v>
      </c>
      <c r="J85" s="8" t="e">
        <f t="shared" si="8"/>
        <v>#VALUE!</v>
      </c>
      <c r="K85">
        <v>82</v>
      </c>
    </row>
    <row r="86" spans="4:11" x14ac:dyDescent="0.35">
      <c r="D86">
        <v>83</v>
      </c>
      <c r="E86" t="e">
        <f t="shared" si="9"/>
        <v>#VALUE!</v>
      </c>
      <c r="F86" t="str">
        <f t="shared" si="10"/>
        <v/>
      </c>
      <c r="G86" t="e">
        <f t="shared" si="11"/>
        <v>#VALUE!</v>
      </c>
      <c r="H86" s="6" t="e">
        <f t="shared" si="6"/>
        <v>#VALUE!</v>
      </c>
      <c r="I86" s="7">
        <f t="shared" si="7"/>
        <v>124500</v>
      </c>
      <c r="J86" s="8" t="e">
        <f t="shared" si="8"/>
        <v>#VALUE!</v>
      </c>
      <c r="K86">
        <v>83</v>
      </c>
    </row>
    <row r="87" spans="4:11" x14ac:dyDescent="0.35">
      <c r="D87">
        <v>84</v>
      </c>
      <c r="E87" t="e">
        <f t="shared" si="9"/>
        <v>#VALUE!</v>
      </c>
      <c r="F87" t="str">
        <f t="shared" si="10"/>
        <v/>
      </c>
      <c r="G87" t="e">
        <f t="shared" si="11"/>
        <v>#VALUE!</v>
      </c>
      <c r="H87" s="6" t="e">
        <f t="shared" si="6"/>
        <v>#VALUE!</v>
      </c>
      <c r="I87" s="7">
        <f t="shared" si="7"/>
        <v>126000</v>
      </c>
      <c r="J87" s="8" t="e">
        <f t="shared" si="8"/>
        <v>#VALUE!</v>
      </c>
      <c r="K87">
        <v>84</v>
      </c>
    </row>
    <row r="88" spans="4:11" x14ac:dyDescent="0.35">
      <c r="D88">
        <v>85</v>
      </c>
      <c r="E88" t="e">
        <f t="shared" si="9"/>
        <v>#VALUE!</v>
      </c>
      <c r="F88" t="str">
        <f t="shared" si="10"/>
        <v/>
      </c>
      <c r="G88" t="e">
        <f t="shared" si="11"/>
        <v>#VALUE!</v>
      </c>
      <c r="H88" s="6" t="e">
        <f t="shared" si="6"/>
        <v>#VALUE!</v>
      </c>
      <c r="I88" s="7">
        <f t="shared" si="7"/>
        <v>127500</v>
      </c>
      <c r="J88" s="8" t="e">
        <f t="shared" si="8"/>
        <v>#VALUE!</v>
      </c>
      <c r="K88">
        <v>85</v>
      </c>
    </row>
    <row r="89" spans="4:11" x14ac:dyDescent="0.35">
      <c r="D89">
        <v>86</v>
      </c>
      <c r="E89" t="e">
        <f t="shared" si="9"/>
        <v>#VALUE!</v>
      </c>
      <c r="F89" t="str">
        <f t="shared" si="10"/>
        <v/>
      </c>
      <c r="G89" t="e">
        <f t="shared" si="11"/>
        <v>#VALUE!</v>
      </c>
      <c r="H89" s="6" t="e">
        <f t="shared" si="6"/>
        <v>#VALUE!</v>
      </c>
      <c r="I89" s="7">
        <f t="shared" si="7"/>
        <v>129000</v>
      </c>
      <c r="J89" s="8" t="e">
        <f t="shared" si="8"/>
        <v>#VALUE!</v>
      </c>
      <c r="K89">
        <v>86</v>
      </c>
    </row>
    <row r="90" spans="4:11" x14ac:dyDescent="0.35">
      <c r="D90">
        <v>87</v>
      </c>
      <c r="E90" t="e">
        <f t="shared" si="9"/>
        <v>#VALUE!</v>
      </c>
      <c r="F90" t="str">
        <f t="shared" si="10"/>
        <v/>
      </c>
      <c r="G90" t="e">
        <f t="shared" si="11"/>
        <v>#VALUE!</v>
      </c>
      <c r="H90" s="6" t="e">
        <f t="shared" si="6"/>
        <v>#VALUE!</v>
      </c>
      <c r="I90" s="7">
        <f t="shared" si="7"/>
        <v>130500</v>
      </c>
      <c r="J90" s="8" t="e">
        <f t="shared" si="8"/>
        <v>#VALUE!</v>
      </c>
      <c r="K90">
        <v>87</v>
      </c>
    </row>
    <row r="91" spans="4:11" x14ac:dyDescent="0.35">
      <c r="D91">
        <v>88</v>
      </c>
      <c r="E91" t="e">
        <f t="shared" si="9"/>
        <v>#VALUE!</v>
      </c>
      <c r="F91" t="str">
        <f t="shared" si="10"/>
        <v/>
      </c>
      <c r="G91" t="e">
        <f t="shared" si="11"/>
        <v>#VALUE!</v>
      </c>
      <c r="H91" s="6" t="e">
        <f t="shared" si="6"/>
        <v>#VALUE!</v>
      </c>
      <c r="I91" s="7">
        <f t="shared" si="7"/>
        <v>132000</v>
      </c>
      <c r="J91" s="8" t="e">
        <f t="shared" si="8"/>
        <v>#VALUE!</v>
      </c>
      <c r="K91">
        <v>88</v>
      </c>
    </row>
    <row r="92" spans="4:11" x14ac:dyDescent="0.35">
      <c r="D92">
        <v>89</v>
      </c>
      <c r="E92" t="e">
        <f t="shared" si="9"/>
        <v>#VALUE!</v>
      </c>
      <c r="F92" t="str">
        <f t="shared" si="10"/>
        <v/>
      </c>
      <c r="G92" t="e">
        <f t="shared" si="11"/>
        <v>#VALUE!</v>
      </c>
      <c r="H92" s="6" t="e">
        <f t="shared" si="6"/>
        <v>#VALUE!</v>
      </c>
      <c r="I92" s="7">
        <f t="shared" si="7"/>
        <v>133500</v>
      </c>
      <c r="J92" s="8" t="e">
        <f t="shared" si="8"/>
        <v>#VALUE!</v>
      </c>
      <c r="K92">
        <v>89</v>
      </c>
    </row>
    <row r="93" spans="4:11" x14ac:dyDescent="0.35">
      <c r="D93">
        <v>90</v>
      </c>
      <c r="E93" t="e">
        <f t="shared" si="9"/>
        <v>#VALUE!</v>
      </c>
      <c r="F93" t="str">
        <f t="shared" si="10"/>
        <v/>
      </c>
      <c r="G93" t="e">
        <f t="shared" si="11"/>
        <v>#VALUE!</v>
      </c>
      <c r="H93" s="6" t="e">
        <f t="shared" si="6"/>
        <v>#VALUE!</v>
      </c>
      <c r="I93" s="7">
        <f t="shared" si="7"/>
        <v>135000</v>
      </c>
      <c r="J93" s="8" t="e">
        <f t="shared" si="8"/>
        <v>#VALUE!</v>
      </c>
      <c r="K93">
        <v>90</v>
      </c>
    </row>
    <row r="94" spans="4:11" x14ac:dyDescent="0.35">
      <c r="D94">
        <v>91</v>
      </c>
      <c r="E94" t="e">
        <f t="shared" si="9"/>
        <v>#VALUE!</v>
      </c>
      <c r="F94" t="str">
        <f t="shared" si="10"/>
        <v/>
      </c>
      <c r="G94" t="e">
        <f t="shared" si="11"/>
        <v>#VALUE!</v>
      </c>
      <c r="H94" s="6" t="e">
        <f t="shared" si="6"/>
        <v>#VALUE!</v>
      </c>
      <c r="I94" s="7">
        <f t="shared" si="7"/>
        <v>136500</v>
      </c>
      <c r="J94" s="8" t="e">
        <f t="shared" si="8"/>
        <v>#VALUE!</v>
      </c>
      <c r="K94">
        <v>91</v>
      </c>
    </row>
    <row r="95" spans="4:11" x14ac:dyDescent="0.35">
      <c r="D95">
        <v>92</v>
      </c>
      <c r="E95" t="e">
        <f t="shared" si="9"/>
        <v>#VALUE!</v>
      </c>
      <c r="F95" t="str">
        <f t="shared" si="10"/>
        <v/>
      </c>
      <c r="G95" t="e">
        <f t="shared" si="11"/>
        <v>#VALUE!</v>
      </c>
      <c r="H95" s="6" t="e">
        <f t="shared" si="6"/>
        <v>#VALUE!</v>
      </c>
      <c r="I95" s="7">
        <f t="shared" si="7"/>
        <v>138000</v>
      </c>
      <c r="J95" s="8" t="e">
        <f t="shared" si="8"/>
        <v>#VALUE!</v>
      </c>
      <c r="K95">
        <v>92</v>
      </c>
    </row>
    <row r="96" spans="4:11" x14ac:dyDescent="0.35">
      <c r="D96">
        <v>93</v>
      </c>
      <c r="E96" t="e">
        <f t="shared" si="9"/>
        <v>#VALUE!</v>
      </c>
      <c r="F96" t="str">
        <f t="shared" si="10"/>
        <v/>
      </c>
      <c r="G96" t="e">
        <f t="shared" si="11"/>
        <v>#VALUE!</v>
      </c>
      <c r="H96" s="6" t="e">
        <f t="shared" si="6"/>
        <v>#VALUE!</v>
      </c>
      <c r="I96" s="7">
        <f t="shared" si="7"/>
        <v>139500</v>
      </c>
      <c r="J96" s="8" t="e">
        <f t="shared" si="8"/>
        <v>#VALUE!</v>
      </c>
      <c r="K96">
        <v>93</v>
      </c>
    </row>
    <row r="97" spans="4:11" x14ac:dyDescent="0.35">
      <c r="D97">
        <v>94</v>
      </c>
      <c r="E97" t="e">
        <f t="shared" si="9"/>
        <v>#VALUE!</v>
      </c>
      <c r="F97" t="str">
        <f t="shared" si="10"/>
        <v/>
      </c>
      <c r="G97" t="e">
        <f t="shared" si="11"/>
        <v>#VALUE!</v>
      </c>
      <c r="H97" s="6" t="e">
        <f t="shared" si="6"/>
        <v>#VALUE!</v>
      </c>
      <c r="I97" s="7">
        <f t="shared" si="7"/>
        <v>141000</v>
      </c>
      <c r="J97" s="8" t="e">
        <f t="shared" si="8"/>
        <v>#VALUE!</v>
      </c>
      <c r="K97">
        <v>94</v>
      </c>
    </row>
    <row r="98" spans="4:11" x14ac:dyDescent="0.35">
      <c r="D98">
        <v>95</v>
      </c>
      <c r="E98" t="e">
        <f t="shared" si="9"/>
        <v>#VALUE!</v>
      </c>
      <c r="F98" t="str">
        <f t="shared" si="10"/>
        <v/>
      </c>
      <c r="G98" t="e">
        <f t="shared" si="11"/>
        <v>#VALUE!</v>
      </c>
      <c r="H98" s="6" t="e">
        <f t="shared" si="6"/>
        <v>#VALUE!</v>
      </c>
      <c r="I98" s="7">
        <f t="shared" si="7"/>
        <v>142500</v>
      </c>
      <c r="J98" s="8" t="e">
        <f t="shared" si="8"/>
        <v>#VALUE!</v>
      </c>
      <c r="K98">
        <v>95</v>
      </c>
    </row>
    <row r="99" spans="4:11" x14ac:dyDescent="0.35">
      <c r="D99">
        <v>96</v>
      </c>
      <c r="E99" t="e">
        <f t="shared" si="9"/>
        <v>#VALUE!</v>
      </c>
      <c r="F99" t="str">
        <f t="shared" si="10"/>
        <v/>
      </c>
      <c r="G99" t="e">
        <f t="shared" si="11"/>
        <v>#VALUE!</v>
      </c>
      <c r="H99" s="6" t="e">
        <f t="shared" si="6"/>
        <v>#VALUE!</v>
      </c>
      <c r="I99" s="7">
        <f t="shared" si="7"/>
        <v>144000</v>
      </c>
      <c r="J99" s="8" t="e">
        <f t="shared" si="8"/>
        <v>#VALUE!</v>
      </c>
      <c r="K99">
        <v>96</v>
      </c>
    </row>
    <row r="100" spans="4:11" x14ac:dyDescent="0.35">
      <c r="D100">
        <v>97</v>
      </c>
      <c r="E100" t="e">
        <f t="shared" si="9"/>
        <v>#VALUE!</v>
      </c>
      <c r="F100" t="str">
        <f t="shared" si="10"/>
        <v/>
      </c>
      <c r="G100" t="e">
        <f t="shared" si="11"/>
        <v>#VALUE!</v>
      </c>
      <c r="H100" s="6" t="e">
        <f t="shared" si="6"/>
        <v>#VALUE!</v>
      </c>
      <c r="I100" s="7">
        <f t="shared" si="7"/>
        <v>145500</v>
      </c>
      <c r="J100" s="8" t="e">
        <f t="shared" si="8"/>
        <v>#VALUE!</v>
      </c>
      <c r="K100">
        <v>97</v>
      </c>
    </row>
    <row r="101" spans="4:11" x14ac:dyDescent="0.35">
      <c r="D101">
        <v>98</v>
      </c>
      <c r="E101" t="e">
        <f t="shared" si="9"/>
        <v>#VALUE!</v>
      </c>
      <c r="F101" t="str">
        <f t="shared" si="10"/>
        <v/>
      </c>
      <c r="G101" t="e">
        <f t="shared" si="11"/>
        <v>#VALUE!</v>
      </c>
      <c r="H101" s="6" t="e">
        <f t="shared" si="6"/>
        <v>#VALUE!</v>
      </c>
      <c r="I101" s="7">
        <f t="shared" si="7"/>
        <v>147000</v>
      </c>
      <c r="J101" s="8" t="e">
        <f t="shared" si="8"/>
        <v>#VALUE!</v>
      </c>
      <c r="K101">
        <v>98</v>
      </c>
    </row>
    <row r="102" spans="4:11" x14ac:dyDescent="0.35">
      <c r="D102">
        <v>99</v>
      </c>
      <c r="E102" t="e">
        <f t="shared" si="9"/>
        <v>#VALUE!</v>
      </c>
      <c r="F102" t="str">
        <f t="shared" si="10"/>
        <v/>
      </c>
      <c r="G102" t="e">
        <f t="shared" si="11"/>
        <v>#VALUE!</v>
      </c>
      <c r="H102" s="6" t="e">
        <f t="shared" si="6"/>
        <v>#VALUE!</v>
      </c>
      <c r="I102" s="7">
        <f t="shared" si="7"/>
        <v>148500</v>
      </c>
      <c r="J102" s="8" t="e">
        <f t="shared" si="8"/>
        <v>#VALUE!</v>
      </c>
      <c r="K102">
        <v>99</v>
      </c>
    </row>
    <row r="103" spans="4:11" x14ac:dyDescent="0.35">
      <c r="D103">
        <v>100</v>
      </c>
      <c r="E103" t="e">
        <f t="shared" si="9"/>
        <v>#VALUE!</v>
      </c>
      <c r="F103" t="str">
        <f t="shared" si="10"/>
        <v/>
      </c>
      <c r="G103" t="e">
        <f t="shared" si="11"/>
        <v>#VALUE!</v>
      </c>
      <c r="H103" s="6" t="e">
        <f t="shared" si="6"/>
        <v>#VALUE!</v>
      </c>
      <c r="I103" s="7">
        <f t="shared" si="7"/>
        <v>150000</v>
      </c>
      <c r="J103" s="8" t="e">
        <f t="shared" si="8"/>
        <v>#VALUE!</v>
      </c>
      <c r="K103">
        <v>100</v>
      </c>
    </row>
    <row r="104" spans="4:11" x14ac:dyDescent="0.35">
      <c r="D104">
        <v>101</v>
      </c>
      <c r="E104" t="e">
        <f t="shared" si="9"/>
        <v>#VALUE!</v>
      </c>
      <c r="F104" t="str">
        <f t="shared" si="10"/>
        <v/>
      </c>
      <c r="G104" t="e">
        <f t="shared" si="11"/>
        <v>#VALUE!</v>
      </c>
      <c r="H104" s="6" t="e">
        <f t="shared" si="6"/>
        <v>#VALUE!</v>
      </c>
      <c r="I104" s="7">
        <f t="shared" si="7"/>
        <v>151500</v>
      </c>
      <c r="J104" s="8" t="e">
        <f t="shared" si="8"/>
        <v>#VALUE!</v>
      </c>
      <c r="K104">
        <v>101</v>
      </c>
    </row>
    <row r="105" spans="4:11" x14ac:dyDescent="0.35">
      <c r="D105">
        <v>102</v>
      </c>
      <c r="E105" t="e">
        <f t="shared" si="9"/>
        <v>#VALUE!</v>
      </c>
      <c r="F105" t="str">
        <f t="shared" si="10"/>
        <v/>
      </c>
      <c r="G105" t="e">
        <f t="shared" si="11"/>
        <v>#VALUE!</v>
      </c>
      <c r="H105" s="6" t="e">
        <f t="shared" si="6"/>
        <v>#VALUE!</v>
      </c>
      <c r="I105" s="7">
        <f t="shared" si="7"/>
        <v>153000</v>
      </c>
      <c r="J105" s="8" t="e">
        <f t="shared" si="8"/>
        <v>#VALUE!</v>
      </c>
      <c r="K105">
        <v>102</v>
      </c>
    </row>
    <row r="106" spans="4:11" x14ac:dyDescent="0.35">
      <c r="D106">
        <v>103</v>
      </c>
      <c r="E106" t="e">
        <f t="shared" si="9"/>
        <v>#VALUE!</v>
      </c>
      <c r="F106" t="str">
        <f t="shared" si="10"/>
        <v/>
      </c>
      <c r="G106" t="e">
        <f t="shared" si="11"/>
        <v>#VALUE!</v>
      </c>
      <c r="H106" s="6" t="e">
        <f t="shared" si="6"/>
        <v>#VALUE!</v>
      </c>
      <c r="I106" s="7">
        <f t="shared" si="7"/>
        <v>154500</v>
      </c>
      <c r="J106" s="8" t="e">
        <f t="shared" si="8"/>
        <v>#VALUE!</v>
      </c>
      <c r="K106">
        <v>103</v>
      </c>
    </row>
    <row r="107" spans="4:11" x14ac:dyDescent="0.35">
      <c r="D107">
        <v>104</v>
      </c>
      <c r="E107" t="e">
        <f t="shared" si="9"/>
        <v>#VALUE!</v>
      </c>
      <c r="F107" t="str">
        <f t="shared" si="10"/>
        <v/>
      </c>
      <c r="G107" t="e">
        <f t="shared" si="11"/>
        <v>#VALUE!</v>
      </c>
      <c r="H107" s="6" t="e">
        <f t="shared" si="6"/>
        <v>#VALUE!</v>
      </c>
      <c r="I107" s="7">
        <f t="shared" si="7"/>
        <v>156000</v>
      </c>
      <c r="J107" s="8" t="e">
        <f t="shared" si="8"/>
        <v>#VALUE!</v>
      </c>
      <c r="K107">
        <v>104</v>
      </c>
    </row>
    <row r="108" spans="4:11" x14ac:dyDescent="0.35">
      <c r="D108">
        <v>105</v>
      </c>
      <c r="E108" t="e">
        <f t="shared" si="9"/>
        <v>#VALUE!</v>
      </c>
      <c r="F108" t="str">
        <f t="shared" si="10"/>
        <v/>
      </c>
      <c r="G108" t="e">
        <f t="shared" si="11"/>
        <v>#VALUE!</v>
      </c>
      <c r="H108" s="6" t="e">
        <f t="shared" si="6"/>
        <v>#VALUE!</v>
      </c>
      <c r="I108" s="7">
        <f t="shared" si="7"/>
        <v>157500</v>
      </c>
      <c r="J108" s="8" t="e">
        <f t="shared" si="8"/>
        <v>#VALUE!</v>
      </c>
      <c r="K108">
        <v>105</v>
      </c>
    </row>
    <row r="109" spans="4:11" x14ac:dyDescent="0.35">
      <c r="D109">
        <v>106</v>
      </c>
      <c r="E109" t="e">
        <f t="shared" si="9"/>
        <v>#VALUE!</v>
      </c>
      <c r="F109" t="str">
        <f t="shared" si="10"/>
        <v/>
      </c>
      <c r="G109" t="e">
        <f t="shared" si="11"/>
        <v>#VALUE!</v>
      </c>
      <c r="H109" s="6" t="e">
        <f t="shared" si="6"/>
        <v>#VALUE!</v>
      </c>
      <c r="I109" s="7">
        <f t="shared" si="7"/>
        <v>159000</v>
      </c>
      <c r="J109" s="8" t="e">
        <f t="shared" si="8"/>
        <v>#VALUE!</v>
      </c>
      <c r="K109">
        <v>106</v>
      </c>
    </row>
    <row r="110" spans="4:11" x14ac:dyDescent="0.35">
      <c r="D110">
        <v>107</v>
      </c>
      <c r="E110" t="e">
        <f t="shared" si="9"/>
        <v>#VALUE!</v>
      </c>
      <c r="F110" t="str">
        <f t="shared" si="10"/>
        <v/>
      </c>
      <c r="G110" t="e">
        <f t="shared" si="11"/>
        <v>#VALUE!</v>
      </c>
      <c r="H110" s="6" t="e">
        <f t="shared" si="6"/>
        <v>#VALUE!</v>
      </c>
      <c r="I110" s="7">
        <f t="shared" si="7"/>
        <v>160500</v>
      </c>
      <c r="J110" s="8" t="e">
        <f t="shared" si="8"/>
        <v>#VALUE!</v>
      </c>
      <c r="K110">
        <v>107</v>
      </c>
    </row>
    <row r="111" spans="4:11" x14ac:dyDescent="0.35">
      <c r="D111">
        <v>108</v>
      </c>
      <c r="E111" t="e">
        <f t="shared" si="9"/>
        <v>#VALUE!</v>
      </c>
      <c r="F111" t="str">
        <f t="shared" si="10"/>
        <v/>
      </c>
      <c r="G111" t="e">
        <f t="shared" si="11"/>
        <v>#VALUE!</v>
      </c>
      <c r="H111" s="6" t="e">
        <f t="shared" si="6"/>
        <v>#VALUE!</v>
      </c>
      <c r="I111" s="7">
        <f t="shared" si="7"/>
        <v>162000</v>
      </c>
      <c r="J111" s="8" t="e">
        <f t="shared" si="8"/>
        <v>#VALUE!</v>
      </c>
      <c r="K111">
        <v>108</v>
      </c>
    </row>
    <row r="112" spans="4:11" x14ac:dyDescent="0.35">
      <c r="D112">
        <v>109</v>
      </c>
      <c r="E112" t="e">
        <f t="shared" si="9"/>
        <v>#VALUE!</v>
      </c>
      <c r="F112" t="str">
        <f t="shared" si="10"/>
        <v/>
      </c>
      <c r="G112" t="e">
        <f t="shared" si="11"/>
        <v>#VALUE!</v>
      </c>
      <c r="H112" s="6" t="e">
        <f t="shared" si="6"/>
        <v>#VALUE!</v>
      </c>
      <c r="I112" s="7">
        <f t="shared" si="7"/>
        <v>163500</v>
      </c>
      <c r="J112" s="8" t="e">
        <f t="shared" si="8"/>
        <v>#VALUE!</v>
      </c>
      <c r="K112">
        <v>109</v>
      </c>
    </row>
    <row r="113" spans="4:11" x14ac:dyDescent="0.35">
      <c r="D113">
        <v>110</v>
      </c>
      <c r="E113" t="e">
        <f t="shared" si="9"/>
        <v>#VALUE!</v>
      </c>
      <c r="F113" t="str">
        <f t="shared" si="10"/>
        <v/>
      </c>
      <c r="G113" t="e">
        <f t="shared" si="11"/>
        <v>#VALUE!</v>
      </c>
      <c r="H113" s="6" t="e">
        <f t="shared" si="6"/>
        <v>#VALUE!</v>
      </c>
      <c r="I113" s="7">
        <f t="shared" si="7"/>
        <v>165000</v>
      </c>
      <c r="J113" s="8" t="e">
        <f t="shared" si="8"/>
        <v>#VALUE!</v>
      </c>
      <c r="K113">
        <v>110</v>
      </c>
    </row>
    <row r="114" spans="4:11" x14ac:dyDescent="0.35">
      <c r="D114">
        <v>111</v>
      </c>
      <c r="E114" t="e">
        <f t="shared" si="9"/>
        <v>#VALUE!</v>
      </c>
      <c r="F114" t="str">
        <f t="shared" si="10"/>
        <v/>
      </c>
      <c r="G114" t="e">
        <f t="shared" si="11"/>
        <v>#VALUE!</v>
      </c>
      <c r="H114" s="6" t="e">
        <f t="shared" si="6"/>
        <v>#VALUE!</v>
      </c>
      <c r="I114" s="7">
        <f t="shared" si="7"/>
        <v>166500</v>
      </c>
      <c r="J114" s="8" t="e">
        <f t="shared" si="8"/>
        <v>#VALUE!</v>
      </c>
      <c r="K114">
        <v>111</v>
      </c>
    </row>
    <row r="115" spans="4:11" x14ac:dyDescent="0.35">
      <c r="D115">
        <v>112</v>
      </c>
      <c r="E115" t="e">
        <f t="shared" si="9"/>
        <v>#VALUE!</v>
      </c>
      <c r="F115" t="str">
        <f t="shared" si="10"/>
        <v/>
      </c>
      <c r="G115" t="e">
        <f t="shared" si="11"/>
        <v>#VALUE!</v>
      </c>
      <c r="H115" s="6" t="e">
        <f t="shared" si="6"/>
        <v>#VALUE!</v>
      </c>
      <c r="I115" s="7">
        <f t="shared" si="7"/>
        <v>168000</v>
      </c>
      <c r="J115" s="8" t="e">
        <f t="shared" si="8"/>
        <v>#VALUE!</v>
      </c>
      <c r="K115">
        <v>112</v>
      </c>
    </row>
    <row r="116" spans="4:11" x14ac:dyDescent="0.35">
      <c r="D116">
        <v>113</v>
      </c>
      <c r="E116" t="e">
        <f t="shared" si="9"/>
        <v>#VALUE!</v>
      </c>
      <c r="F116" t="str">
        <f t="shared" si="10"/>
        <v/>
      </c>
      <c r="G116" t="e">
        <f t="shared" si="11"/>
        <v>#VALUE!</v>
      </c>
      <c r="H116" s="6" t="e">
        <f t="shared" si="6"/>
        <v>#VALUE!</v>
      </c>
      <c r="I116" s="7">
        <f t="shared" si="7"/>
        <v>169500</v>
      </c>
      <c r="J116" s="8" t="e">
        <f t="shared" si="8"/>
        <v>#VALUE!</v>
      </c>
      <c r="K116">
        <v>113</v>
      </c>
    </row>
    <row r="117" spans="4:11" x14ac:dyDescent="0.35">
      <c r="D117">
        <v>114</v>
      </c>
      <c r="E117" t="e">
        <f t="shared" si="9"/>
        <v>#VALUE!</v>
      </c>
      <c r="F117" t="str">
        <f t="shared" si="10"/>
        <v/>
      </c>
      <c r="G117" t="e">
        <f t="shared" si="11"/>
        <v>#VALUE!</v>
      </c>
      <c r="H117" s="6" t="e">
        <f t="shared" si="6"/>
        <v>#VALUE!</v>
      </c>
      <c r="I117" s="7">
        <f t="shared" si="7"/>
        <v>171000</v>
      </c>
      <c r="J117" s="8" t="e">
        <f t="shared" si="8"/>
        <v>#VALUE!</v>
      </c>
      <c r="K117">
        <v>114</v>
      </c>
    </row>
    <row r="118" spans="4:11" x14ac:dyDescent="0.35">
      <c r="D118">
        <v>115</v>
      </c>
      <c r="E118" t="e">
        <f t="shared" si="9"/>
        <v>#VALUE!</v>
      </c>
      <c r="F118" t="str">
        <f t="shared" si="10"/>
        <v/>
      </c>
      <c r="G118" t="e">
        <f t="shared" si="11"/>
        <v>#VALUE!</v>
      </c>
      <c r="H118" s="6" t="e">
        <f t="shared" si="6"/>
        <v>#VALUE!</v>
      </c>
      <c r="I118" s="7">
        <f t="shared" si="7"/>
        <v>172500</v>
      </c>
      <c r="J118" s="8" t="e">
        <f t="shared" si="8"/>
        <v>#VALUE!</v>
      </c>
      <c r="K118">
        <v>115</v>
      </c>
    </row>
    <row r="119" spans="4:11" x14ac:dyDescent="0.35">
      <c r="D119">
        <v>116</v>
      </c>
      <c r="E119" t="e">
        <f t="shared" si="9"/>
        <v>#VALUE!</v>
      </c>
      <c r="F119" t="str">
        <f t="shared" si="10"/>
        <v/>
      </c>
      <c r="G119" t="e">
        <f t="shared" si="11"/>
        <v>#VALUE!</v>
      </c>
      <c r="H119" s="6" t="e">
        <f t="shared" si="6"/>
        <v>#VALUE!</v>
      </c>
      <c r="I119" s="7">
        <f t="shared" si="7"/>
        <v>174000</v>
      </c>
      <c r="J119" s="8" t="e">
        <f t="shared" si="8"/>
        <v>#VALUE!</v>
      </c>
      <c r="K119">
        <v>116</v>
      </c>
    </row>
    <row r="120" spans="4:11" x14ac:dyDescent="0.35">
      <c r="D120">
        <v>117</v>
      </c>
      <c r="E120" t="e">
        <f t="shared" si="9"/>
        <v>#VALUE!</v>
      </c>
      <c r="F120" t="str">
        <f t="shared" si="10"/>
        <v/>
      </c>
      <c r="G120" t="e">
        <f t="shared" si="11"/>
        <v>#VALUE!</v>
      </c>
      <c r="H120" s="6" t="e">
        <f t="shared" si="6"/>
        <v>#VALUE!</v>
      </c>
      <c r="I120" s="7">
        <f t="shared" si="7"/>
        <v>175500</v>
      </c>
      <c r="J120" s="8" t="e">
        <f t="shared" si="8"/>
        <v>#VALUE!</v>
      </c>
      <c r="K120">
        <v>117</v>
      </c>
    </row>
    <row r="121" spans="4:11" x14ac:dyDescent="0.35">
      <c r="D121">
        <v>118</v>
      </c>
      <c r="E121" t="e">
        <f t="shared" si="9"/>
        <v>#VALUE!</v>
      </c>
      <c r="F121" t="str">
        <f t="shared" si="10"/>
        <v/>
      </c>
      <c r="G121" t="e">
        <f t="shared" si="11"/>
        <v>#VALUE!</v>
      </c>
      <c r="H121" s="6" t="e">
        <f t="shared" si="6"/>
        <v>#VALUE!</v>
      </c>
      <c r="I121" s="7">
        <f t="shared" si="7"/>
        <v>177000</v>
      </c>
      <c r="J121" s="8" t="e">
        <f t="shared" si="8"/>
        <v>#VALUE!</v>
      </c>
      <c r="K121">
        <v>118</v>
      </c>
    </row>
    <row r="122" spans="4:11" x14ac:dyDescent="0.35">
      <c r="D122">
        <v>119</v>
      </c>
      <c r="E122" t="e">
        <f t="shared" si="9"/>
        <v>#VALUE!</v>
      </c>
      <c r="F122" t="str">
        <f t="shared" si="10"/>
        <v/>
      </c>
      <c r="G122" t="e">
        <f t="shared" si="11"/>
        <v>#VALUE!</v>
      </c>
      <c r="H122" s="6" t="e">
        <f t="shared" si="6"/>
        <v>#VALUE!</v>
      </c>
      <c r="I122" s="7">
        <f t="shared" si="7"/>
        <v>178500</v>
      </c>
      <c r="J122" s="8" t="e">
        <f t="shared" si="8"/>
        <v>#VALUE!</v>
      </c>
      <c r="K122">
        <v>119</v>
      </c>
    </row>
    <row r="123" spans="4:11" x14ac:dyDescent="0.35">
      <c r="D123">
        <v>120</v>
      </c>
      <c r="E123" t="e">
        <f t="shared" si="9"/>
        <v>#VALUE!</v>
      </c>
      <c r="F123" t="str">
        <f t="shared" si="10"/>
        <v/>
      </c>
      <c r="G123" t="e">
        <f t="shared" si="11"/>
        <v>#VALUE!</v>
      </c>
      <c r="H123" s="6" t="e">
        <f t="shared" si="6"/>
        <v>#VALUE!</v>
      </c>
      <c r="I123" s="7">
        <f t="shared" si="7"/>
        <v>180000</v>
      </c>
      <c r="J123" s="8" t="e">
        <f t="shared" si="8"/>
        <v>#VALUE!</v>
      </c>
      <c r="K123">
        <v>120</v>
      </c>
    </row>
    <row r="124" spans="4:11" x14ac:dyDescent="0.35">
      <c r="D124">
        <v>121</v>
      </c>
      <c r="E124" t="e">
        <f t="shared" si="9"/>
        <v>#VALUE!</v>
      </c>
      <c r="F124" t="str">
        <f t="shared" si="10"/>
        <v/>
      </c>
      <c r="G124" t="e">
        <f t="shared" si="11"/>
        <v>#VALUE!</v>
      </c>
      <c r="H124" s="6" t="e">
        <f t="shared" si="6"/>
        <v>#VALUE!</v>
      </c>
      <c r="I124" s="7">
        <f t="shared" si="7"/>
        <v>181500</v>
      </c>
      <c r="J124" s="8" t="e">
        <f t="shared" si="8"/>
        <v>#VALUE!</v>
      </c>
      <c r="K124">
        <v>121</v>
      </c>
    </row>
    <row r="125" spans="4:11" x14ac:dyDescent="0.35">
      <c r="D125">
        <v>122</v>
      </c>
      <c r="E125" t="e">
        <f t="shared" si="9"/>
        <v>#VALUE!</v>
      </c>
      <c r="F125" t="str">
        <f t="shared" si="10"/>
        <v/>
      </c>
      <c r="G125" t="e">
        <f t="shared" si="11"/>
        <v>#VALUE!</v>
      </c>
      <c r="H125" s="6" t="e">
        <f t="shared" si="6"/>
        <v>#VALUE!</v>
      </c>
      <c r="I125" s="7">
        <f t="shared" si="7"/>
        <v>183000</v>
      </c>
      <c r="J125" s="8" t="e">
        <f t="shared" si="8"/>
        <v>#VALUE!</v>
      </c>
      <c r="K125">
        <v>122</v>
      </c>
    </row>
    <row r="126" spans="4:11" x14ac:dyDescent="0.35">
      <c r="D126">
        <v>123</v>
      </c>
      <c r="E126" t="e">
        <f t="shared" si="9"/>
        <v>#VALUE!</v>
      </c>
      <c r="F126" t="str">
        <f t="shared" si="10"/>
        <v/>
      </c>
      <c r="G126" t="e">
        <f t="shared" si="11"/>
        <v>#VALUE!</v>
      </c>
      <c r="H126" s="6" t="e">
        <f t="shared" si="6"/>
        <v>#VALUE!</v>
      </c>
      <c r="I126" s="7">
        <f t="shared" si="7"/>
        <v>184500</v>
      </c>
      <c r="J126" s="8" t="e">
        <f t="shared" si="8"/>
        <v>#VALUE!</v>
      </c>
      <c r="K126">
        <v>123</v>
      </c>
    </row>
    <row r="127" spans="4:11" x14ac:dyDescent="0.35">
      <c r="D127">
        <v>124</v>
      </c>
      <c r="E127" t="e">
        <f t="shared" si="9"/>
        <v>#VALUE!</v>
      </c>
      <c r="F127" t="str">
        <f t="shared" si="10"/>
        <v/>
      </c>
      <c r="G127" t="e">
        <f t="shared" si="11"/>
        <v>#VALUE!</v>
      </c>
      <c r="H127" s="6" t="e">
        <f t="shared" si="6"/>
        <v>#VALUE!</v>
      </c>
      <c r="I127" s="7">
        <f t="shared" si="7"/>
        <v>186000</v>
      </c>
      <c r="J127" s="8" t="e">
        <f t="shared" si="8"/>
        <v>#VALUE!</v>
      </c>
      <c r="K127">
        <v>124</v>
      </c>
    </row>
    <row r="128" spans="4:11" x14ac:dyDescent="0.35">
      <c r="D128">
        <v>125</v>
      </c>
      <c r="E128" t="e">
        <f t="shared" si="9"/>
        <v>#VALUE!</v>
      </c>
      <c r="F128" t="str">
        <f t="shared" si="10"/>
        <v/>
      </c>
      <c r="G128" t="e">
        <f t="shared" si="11"/>
        <v>#VALUE!</v>
      </c>
      <c r="H128" s="6" t="e">
        <f t="shared" si="6"/>
        <v>#VALUE!</v>
      </c>
      <c r="I128" s="7">
        <f t="shared" si="7"/>
        <v>187500</v>
      </c>
      <c r="J128" s="8" t="e">
        <f t="shared" si="8"/>
        <v>#VALUE!</v>
      </c>
      <c r="K128">
        <v>125</v>
      </c>
    </row>
    <row r="129" spans="4:11" x14ac:dyDescent="0.35">
      <c r="D129">
        <v>126</v>
      </c>
      <c r="E129" t="e">
        <f t="shared" si="9"/>
        <v>#VALUE!</v>
      </c>
      <c r="F129" t="str">
        <f t="shared" si="10"/>
        <v/>
      </c>
      <c r="G129" t="e">
        <f t="shared" si="11"/>
        <v>#VALUE!</v>
      </c>
      <c r="H129" s="6" t="e">
        <f t="shared" si="6"/>
        <v>#VALUE!</v>
      </c>
      <c r="I129" s="7">
        <f t="shared" si="7"/>
        <v>189000</v>
      </c>
      <c r="J129" s="8" t="e">
        <f t="shared" si="8"/>
        <v>#VALUE!</v>
      </c>
      <c r="K129">
        <v>126</v>
      </c>
    </row>
    <row r="130" spans="4:11" x14ac:dyDescent="0.35">
      <c r="D130">
        <v>127</v>
      </c>
      <c r="E130" t="e">
        <f t="shared" si="9"/>
        <v>#VALUE!</v>
      </c>
      <c r="F130" t="str">
        <f t="shared" si="10"/>
        <v/>
      </c>
      <c r="G130" t="e">
        <f t="shared" si="11"/>
        <v>#VALUE!</v>
      </c>
      <c r="H130" s="6" t="e">
        <f t="shared" si="6"/>
        <v>#VALUE!</v>
      </c>
      <c r="I130" s="7">
        <f t="shared" si="7"/>
        <v>190500</v>
      </c>
      <c r="J130" s="8" t="e">
        <f t="shared" si="8"/>
        <v>#VALUE!</v>
      </c>
      <c r="K130">
        <v>127</v>
      </c>
    </row>
    <row r="131" spans="4:11" x14ac:dyDescent="0.35">
      <c r="D131">
        <v>128</v>
      </c>
      <c r="E131" t="e">
        <f t="shared" si="9"/>
        <v>#VALUE!</v>
      </c>
      <c r="F131" t="str">
        <f t="shared" si="10"/>
        <v/>
      </c>
      <c r="G131" t="e">
        <f t="shared" si="11"/>
        <v>#VALUE!</v>
      </c>
      <c r="H131" s="6" t="e">
        <f t="shared" ref="H131:H194" si="12">DMcostPERton*G131</f>
        <v>#VALUE!</v>
      </c>
      <c r="I131" s="7">
        <f t="shared" ref="I131:I194" si="13">CowPrice*D131</f>
        <v>192000</v>
      </c>
      <c r="J131" s="8" t="e">
        <f t="shared" ref="J131:J194" si="14">I131-H131</f>
        <v>#VALUE!</v>
      </c>
      <c r="K131">
        <v>128</v>
      </c>
    </row>
    <row r="132" spans="4:11" x14ac:dyDescent="0.35">
      <c r="D132">
        <v>129</v>
      </c>
      <c r="E132" t="e">
        <f t="shared" ref="E132:E195" si="15">DMneeded-(DMcow*D132)</f>
        <v>#VALUE!</v>
      </c>
      <c r="F132" t="str">
        <f t="shared" ref="F132:F195" si="16">DMavailable</f>
        <v/>
      </c>
      <c r="G132" t="e">
        <f t="shared" ref="G132:G195" si="17">E132-F132</f>
        <v>#VALUE!</v>
      </c>
      <c r="H132" s="6" t="e">
        <f t="shared" si="12"/>
        <v>#VALUE!</v>
      </c>
      <c r="I132" s="7">
        <f t="shared" si="13"/>
        <v>193500</v>
      </c>
      <c r="J132" s="8" t="e">
        <f t="shared" si="14"/>
        <v>#VALUE!</v>
      </c>
      <c r="K132">
        <v>129</v>
      </c>
    </row>
    <row r="133" spans="4:11" x14ac:dyDescent="0.35">
      <c r="D133">
        <v>130</v>
      </c>
      <c r="E133" t="e">
        <f t="shared" si="15"/>
        <v>#VALUE!</v>
      </c>
      <c r="F133" t="str">
        <f t="shared" si="16"/>
        <v/>
      </c>
      <c r="G133" t="e">
        <f t="shared" si="17"/>
        <v>#VALUE!</v>
      </c>
      <c r="H133" s="6" t="e">
        <f t="shared" si="12"/>
        <v>#VALUE!</v>
      </c>
      <c r="I133" s="7">
        <f t="shared" si="13"/>
        <v>195000</v>
      </c>
      <c r="J133" s="8" t="e">
        <f t="shared" si="14"/>
        <v>#VALUE!</v>
      </c>
      <c r="K133">
        <v>130</v>
      </c>
    </row>
    <row r="134" spans="4:11" x14ac:dyDescent="0.35">
      <c r="D134">
        <v>131</v>
      </c>
      <c r="E134" t="e">
        <f t="shared" si="15"/>
        <v>#VALUE!</v>
      </c>
      <c r="F134" t="str">
        <f t="shared" si="16"/>
        <v/>
      </c>
      <c r="G134" t="e">
        <f t="shared" si="17"/>
        <v>#VALUE!</v>
      </c>
      <c r="H134" s="6" t="e">
        <f t="shared" si="12"/>
        <v>#VALUE!</v>
      </c>
      <c r="I134" s="7">
        <f t="shared" si="13"/>
        <v>196500</v>
      </c>
      <c r="J134" s="8" t="e">
        <f t="shared" si="14"/>
        <v>#VALUE!</v>
      </c>
      <c r="K134">
        <v>131</v>
      </c>
    </row>
    <row r="135" spans="4:11" x14ac:dyDescent="0.35">
      <c r="D135">
        <v>132</v>
      </c>
      <c r="E135" t="e">
        <f t="shared" si="15"/>
        <v>#VALUE!</v>
      </c>
      <c r="F135" t="str">
        <f t="shared" si="16"/>
        <v/>
      </c>
      <c r="G135" t="e">
        <f t="shared" si="17"/>
        <v>#VALUE!</v>
      </c>
      <c r="H135" s="6" t="e">
        <f t="shared" si="12"/>
        <v>#VALUE!</v>
      </c>
      <c r="I135" s="7">
        <f t="shared" si="13"/>
        <v>198000</v>
      </c>
      <c r="J135" s="8" t="e">
        <f t="shared" si="14"/>
        <v>#VALUE!</v>
      </c>
      <c r="K135">
        <v>132</v>
      </c>
    </row>
    <row r="136" spans="4:11" x14ac:dyDescent="0.35">
      <c r="D136">
        <v>133</v>
      </c>
      <c r="E136" t="e">
        <f t="shared" si="15"/>
        <v>#VALUE!</v>
      </c>
      <c r="F136" t="str">
        <f t="shared" si="16"/>
        <v/>
      </c>
      <c r="G136" t="e">
        <f t="shared" si="17"/>
        <v>#VALUE!</v>
      </c>
      <c r="H136" s="6" t="e">
        <f t="shared" si="12"/>
        <v>#VALUE!</v>
      </c>
      <c r="I136" s="7">
        <f t="shared" si="13"/>
        <v>199500</v>
      </c>
      <c r="J136" s="8" t="e">
        <f t="shared" si="14"/>
        <v>#VALUE!</v>
      </c>
      <c r="K136">
        <v>133</v>
      </c>
    </row>
    <row r="137" spans="4:11" x14ac:dyDescent="0.35">
      <c r="D137">
        <v>134</v>
      </c>
      <c r="E137" t="e">
        <f t="shared" si="15"/>
        <v>#VALUE!</v>
      </c>
      <c r="F137" t="str">
        <f t="shared" si="16"/>
        <v/>
      </c>
      <c r="G137" t="e">
        <f t="shared" si="17"/>
        <v>#VALUE!</v>
      </c>
      <c r="H137" s="6" t="e">
        <f t="shared" si="12"/>
        <v>#VALUE!</v>
      </c>
      <c r="I137" s="7">
        <f t="shared" si="13"/>
        <v>201000</v>
      </c>
      <c r="J137" s="8" t="e">
        <f t="shared" si="14"/>
        <v>#VALUE!</v>
      </c>
      <c r="K137">
        <v>134</v>
      </c>
    </row>
    <row r="138" spans="4:11" x14ac:dyDescent="0.35">
      <c r="D138">
        <v>135</v>
      </c>
      <c r="E138" t="e">
        <f t="shared" si="15"/>
        <v>#VALUE!</v>
      </c>
      <c r="F138" t="str">
        <f t="shared" si="16"/>
        <v/>
      </c>
      <c r="G138" t="e">
        <f t="shared" si="17"/>
        <v>#VALUE!</v>
      </c>
      <c r="H138" s="6" t="e">
        <f t="shared" si="12"/>
        <v>#VALUE!</v>
      </c>
      <c r="I138" s="7">
        <f t="shared" si="13"/>
        <v>202500</v>
      </c>
      <c r="J138" s="8" t="e">
        <f t="shared" si="14"/>
        <v>#VALUE!</v>
      </c>
      <c r="K138">
        <v>135</v>
      </c>
    </row>
    <row r="139" spans="4:11" x14ac:dyDescent="0.35">
      <c r="D139">
        <v>136</v>
      </c>
      <c r="E139" t="e">
        <f t="shared" si="15"/>
        <v>#VALUE!</v>
      </c>
      <c r="F139" t="str">
        <f t="shared" si="16"/>
        <v/>
      </c>
      <c r="G139" t="e">
        <f t="shared" si="17"/>
        <v>#VALUE!</v>
      </c>
      <c r="H139" s="6" t="e">
        <f t="shared" si="12"/>
        <v>#VALUE!</v>
      </c>
      <c r="I139" s="7">
        <f t="shared" si="13"/>
        <v>204000</v>
      </c>
      <c r="J139" s="8" t="e">
        <f t="shared" si="14"/>
        <v>#VALUE!</v>
      </c>
      <c r="K139">
        <v>136</v>
      </c>
    </row>
    <row r="140" spans="4:11" x14ac:dyDescent="0.35">
      <c r="D140">
        <v>137</v>
      </c>
      <c r="E140" t="e">
        <f t="shared" si="15"/>
        <v>#VALUE!</v>
      </c>
      <c r="F140" t="str">
        <f t="shared" si="16"/>
        <v/>
      </c>
      <c r="G140" t="e">
        <f t="shared" si="17"/>
        <v>#VALUE!</v>
      </c>
      <c r="H140" s="6" t="e">
        <f t="shared" si="12"/>
        <v>#VALUE!</v>
      </c>
      <c r="I140" s="7">
        <f t="shared" si="13"/>
        <v>205500</v>
      </c>
      <c r="J140" s="8" t="e">
        <f t="shared" si="14"/>
        <v>#VALUE!</v>
      </c>
      <c r="K140">
        <v>137</v>
      </c>
    </row>
    <row r="141" spans="4:11" x14ac:dyDescent="0.35">
      <c r="D141">
        <v>138</v>
      </c>
      <c r="E141" t="e">
        <f t="shared" si="15"/>
        <v>#VALUE!</v>
      </c>
      <c r="F141" t="str">
        <f t="shared" si="16"/>
        <v/>
      </c>
      <c r="G141" t="e">
        <f t="shared" si="17"/>
        <v>#VALUE!</v>
      </c>
      <c r="H141" s="6" t="e">
        <f t="shared" si="12"/>
        <v>#VALUE!</v>
      </c>
      <c r="I141" s="7">
        <f t="shared" si="13"/>
        <v>207000</v>
      </c>
      <c r="J141" s="8" t="e">
        <f t="shared" si="14"/>
        <v>#VALUE!</v>
      </c>
      <c r="K141">
        <v>138</v>
      </c>
    </row>
    <row r="142" spans="4:11" x14ac:dyDescent="0.35">
      <c r="D142">
        <v>139</v>
      </c>
      <c r="E142" t="e">
        <f t="shared" si="15"/>
        <v>#VALUE!</v>
      </c>
      <c r="F142" t="str">
        <f t="shared" si="16"/>
        <v/>
      </c>
      <c r="G142" t="e">
        <f t="shared" si="17"/>
        <v>#VALUE!</v>
      </c>
      <c r="H142" s="6" t="e">
        <f t="shared" si="12"/>
        <v>#VALUE!</v>
      </c>
      <c r="I142" s="7">
        <f t="shared" si="13"/>
        <v>208500</v>
      </c>
      <c r="J142" s="8" t="e">
        <f t="shared" si="14"/>
        <v>#VALUE!</v>
      </c>
      <c r="K142">
        <v>139</v>
      </c>
    </row>
    <row r="143" spans="4:11" x14ac:dyDescent="0.35">
      <c r="D143">
        <v>140</v>
      </c>
      <c r="E143" t="e">
        <f t="shared" si="15"/>
        <v>#VALUE!</v>
      </c>
      <c r="F143" t="str">
        <f t="shared" si="16"/>
        <v/>
      </c>
      <c r="G143" t="e">
        <f t="shared" si="17"/>
        <v>#VALUE!</v>
      </c>
      <c r="H143" s="6" t="e">
        <f t="shared" si="12"/>
        <v>#VALUE!</v>
      </c>
      <c r="I143" s="7">
        <f t="shared" si="13"/>
        <v>210000</v>
      </c>
      <c r="J143" s="8" t="e">
        <f t="shared" si="14"/>
        <v>#VALUE!</v>
      </c>
      <c r="K143">
        <v>140</v>
      </c>
    </row>
    <row r="144" spans="4:11" x14ac:dyDescent="0.35">
      <c r="D144">
        <v>141</v>
      </c>
      <c r="E144" t="e">
        <f t="shared" si="15"/>
        <v>#VALUE!</v>
      </c>
      <c r="F144" t="str">
        <f t="shared" si="16"/>
        <v/>
      </c>
      <c r="G144" t="e">
        <f t="shared" si="17"/>
        <v>#VALUE!</v>
      </c>
      <c r="H144" s="6" t="e">
        <f t="shared" si="12"/>
        <v>#VALUE!</v>
      </c>
      <c r="I144" s="7">
        <f t="shared" si="13"/>
        <v>211500</v>
      </c>
      <c r="J144" s="8" t="e">
        <f t="shared" si="14"/>
        <v>#VALUE!</v>
      </c>
      <c r="K144">
        <v>141</v>
      </c>
    </row>
    <row r="145" spans="4:11" x14ac:dyDescent="0.35">
      <c r="D145">
        <v>142</v>
      </c>
      <c r="E145" t="e">
        <f t="shared" si="15"/>
        <v>#VALUE!</v>
      </c>
      <c r="F145" t="str">
        <f t="shared" si="16"/>
        <v/>
      </c>
      <c r="G145" t="e">
        <f t="shared" si="17"/>
        <v>#VALUE!</v>
      </c>
      <c r="H145" s="6" t="e">
        <f t="shared" si="12"/>
        <v>#VALUE!</v>
      </c>
      <c r="I145" s="7">
        <f t="shared" si="13"/>
        <v>213000</v>
      </c>
      <c r="J145" s="8" t="e">
        <f t="shared" si="14"/>
        <v>#VALUE!</v>
      </c>
      <c r="K145">
        <v>142</v>
      </c>
    </row>
    <row r="146" spans="4:11" x14ac:dyDescent="0.35">
      <c r="D146">
        <v>143</v>
      </c>
      <c r="E146" t="e">
        <f t="shared" si="15"/>
        <v>#VALUE!</v>
      </c>
      <c r="F146" t="str">
        <f t="shared" si="16"/>
        <v/>
      </c>
      <c r="G146" t="e">
        <f t="shared" si="17"/>
        <v>#VALUE!</v>
      </c>
      <c r="H146" s="6" t="e">
        <f t="shared" si="12"/>
        <v>#VALUE!</v>
      </c>
      <c r="I146" s="7">
        <f t="shared" si="13"/>
        <v>214500</v>
      </c>
      <c r="J146" s="8" t="e">
        <f t="shared" si="14"/>
        <v>#VALUE!</v>
      </c>
      <c r="K146">
        <v>143</v>
      </c>
    </row>
    <row r="147" spans="4:11" x14ac:dyDescent="0.35">
      <c r="D147">
        <v>144</v>
      </c>
      <c r="E147" t="e">
        <f t="shared" si="15"/>
        <v>#VALUE!</v>
      </c>
      <c r="F147" t="str">
        <f t="shared" si="16"/>
        <v/>
      </c>
      <c r="G147" t="e">
        <f t="shared" si="17"/>
        <v>#VALUE!</v>
      </c>
      <c r="H147" s="6" t="e">
        <f t="shared" si="12"/>
        <v>#VALUE!</v>
      </c>
      <c r="I147" s="7">
        <f t="shared" si="13"/>
        <v>216000</v>
      </c>
      <c r="J147" s="8" t="e">
        <f t="shared" si="14"/>
        <v>#VALUE!</v>
      </c>
      <c r="K147">
        <v>144</v>
      </c>
    </row>
    <row r="148" spans="4:11" x14ac:dyDescent="0.35">
      <c r="D148">
        <v>145</v>
      </c>
      <c r="E148" t="e">
        <f t="shared" si="15"/>
        <v>#VALUE!</v>
      </c>
      <c r="F148" t="str">
        <f t="shared" si="16"/>
        <v/>
      </c>
      <c r="G148" t="e">
        <f t="shared" si="17"/>
        <v>#VALUE!</v>
      </c>
      <c r="H148" s="6" t="e">
        <f t="shared" si="12"/>
        <v>#VALUE!</v>
      </c>
      <c r="I148" s="7">
        <f t="shared" si="13"/>
        <v>217500</v>
      </c>
      <c r="J148" s="8" t="e">
        <f t="shared" si="14"/>
        <v>#VALUE!</v>
      </c>
      <c r="K148">
        <v>145</v>
      </c>
    </row>
    <row r="149" spans="4:11" x14ac:dyDescent="0.35">
      <c r="D149">
        <v>146</v>
      </c>
      <c r="E149" t="e">
        <f t="shared" si="15"/>
        <v>#VALUE!</v>
      </c>
      <c r="F149" t="str">
        <f t="shared" si="16"/>
        <v/>
      </c>
      <c r="G149" t="e">
        <f t="shared" si="17"/>
        <v>#VALUE!</v>
      </c>
      <c r="H149" s="6" t="e">
        <f t="shared" si="12"/>
        <v>#VALUE!</v>
      </c>
      <c r="I149" s="7">
        <f t="shared" si="13"/>
        <v>219000</v>
      </c>
      <c r="J149" s="8" t="e">
        <f t="shared" si="14"/>
        <v>#VALUE!</v>
      </c>
      <c r="K149">
        <v>146</v>
      </c>
    </row>
    <row r="150" spans="4:11" x14ac:dyDescent="0.35">
      <c r="D150">
        <v>147</v>
      </c>
      <c r="E150" t="e">
        <f t="shared" si="15"/>
        <v>#VALUE!</v>
      </c>
      <c r="F150" t="str">
        <f t="shared" si="16"/>
        <v/>
      </c>
      <c r="G150" t="e">
        <f t="shared" si="17"/>
        <v>#VALUE!</v>
      </c>
      <c r="H150" s="6" t="e">
        <f t="shared" si="12"/>
        <v>#VALUE!</v>
      </c>
      <c r="I150" s="7">
        <f t="shared" si="13"/>
        <v>220500</v>
      </c>
      <c r="J150" s="8" t="e">
        <f t="shared" si="14"/>
        <v>#VALUE!</v>
      </c>
      <c r="K150">
        <v>147</v>
      </c>
    </row>
    <row r="151" spans="4:11" x14ac:dyDescent="0.35">
      <c r="D151">
        <v>148</v>
      </c>
      <c r="E151" t="e">
        <f t="shared" si="15"/>
        <v>#VALUE!</v>
      </c>
      <c r="F151" t="str">
        <f t="shared" si="16"/>
        <v/>
      </c>
      <c r="G151" t="e">
        <f t="shared" si="17"/>
        <v>#VALUE!</v>
      </c>
      <c r="H151" s="6" t="e">
        <f t="shared" si="12"/>
        <v>#VALUE!</v>
      </c>
      <c r="I151" s="7">
        <f t="shared" si="13"/>
        <v>222000</v>
      </c>
      <c r="J151" s="8" t="e">
        <f t="shared" si="14"/>
        <v>#VALUE!</v>
      </c>
      <c r="K151">
        <v>148</v>
      </c>
    </row>
    <row r="152" spans="4:11" x14ac:dyDescent="0.35">
      <c r="D152">
        <v>149</v>
      </c>
      <c r="E152" t="e">
        <f t="shared" si="15"/>
        <v>#VALUE!</v>
      </c>
      <c r="F152" t="str">
        <f t="shared" si="16"/>
        <v/>
      </c>
      <c r="G152" t="e">
        <f t="shared" si="17"/>
        <v>#VALUE!</v>
      </c>
      <c r="H152" s="6" t="e">
        <f t="shared" si="12"/>
        <v>#VALUE!</v>
      </c>
      <c r="I152" s="7">
        <f t="shared" si="13"/>
        <v>223500</v>
      </c>
      <c r="J152" s="8" t="e">
        <f t="shared" si="14"/>
        <v>#VALUE!</v>
      </c>
      <c r="K152">
        <v>149</v>
      </c>
    </row>
    <row r="153" spans="4:11" x14ac:dyDescent="0.35">
      <c r="D153">
        <v>150</v>
      </c>
      <c r="E153" t="e">
        <f t="shared" si="15"/>
        <v>#VALUE!</v>
      </c>
      <c r="F153" t="str">
        <f t="shared" si="16"/>
        <v/>
      </c>
      <c r="G153" t="e">
        <f t="shared" si="17"/>
        <v>#VALUE!</v>
      </c>
      <c r="H153" s="6" t="e">
        <f t="shared" si="12"/>
        <v>#VALUE!</v>
      </c>
      <c r="I153" s="7">
        <f t="shared" si="13"/>
        <v>225000</v>
      </c>
      <c r="J153" s="8" t="e">
        <f t="shared" si="14"/>
        <v>#VALUE!</v>
      </c>
      <c r="K153">
        <v>150</v>
      </c>
    </row>
    <row r="154" spans="4:11" x14ac:dyDescent="0.35">
      <c r="D154">
        <v>151</v>
      </c>
      <c r="E154" t="e">
        <f t="shared" si="15"/>
        <v>#VALUE!</v>
      </c>
      <c r="F154" t="str">
        <f t="shared" si="16"/>
        <v/>
      </c>
      <c r="G154" t="e">
        <f t="shared" si="17"/>
        <v>#VALUE!</v>
      </c>
      <c r="H154" s="6" t="e">
        <f t="shared" si="12"/>
        <v>#VALUE!</v>
      </c>
      <c r="I154" s="7">
        <f t="shared" si="13"/>
        <v>226500</v>
      </c>
      <c r="J154" s="8" t="e">
        <f t="shared" si="14"/>
        <v>#VALUE!</v>
      </c>
      <c r="K154">
        <v>151</v>
      </c>
    </row>
    <row r="155" spans="4:11" x14ac:dyDescent="0.35">
      <c r="D155">
        <v>152</v>
      </c>
      <c r="E155" t="e">
        <f t="shared" si="15"/>
        <v>#VALUE!</v>
      </c>
      <c r="F155" t="str">
        <f t="shared" si="16"/>
        <v/>
      </c>
      <c r="G155" t="e">
        <f t="shared" si="17"/>
        <v>#VALUE!</v>
      </c>
      <c r="H155" s="6" t="e">
        <f t="shared" si="12"/>
        <v>#VALUE!</v>
      </c>
      <c r="I155" s="7">
        <f t="shared" si="13"/>
        <v>228000</v>
      </c>
      <c r="J155" s="8" t="e">
        <f t="shared" si="14"/>
        <v>#VALUE!</v>
      </c>
      <c r="K155">
        <v>152</v>
      </c>
    </row>
    <row r="156" spans="4:11" x14ac:dyDescent="0.35">
      <c r="D156">
        <v>153</v>
      </c>
      <c r="E156" t="e">
        <f t="shared" si="15"/>
        <v>#VALUE!</v>
      </c>
      <c r="F156" t="str">
        <f t="shared" si="16"/>
        <v/>
      </c>
      <c r="G156" t="e">
        <f t="shared" si="17"/>
        <v>#VALUE!</v>
      </c>
      <c r="H156" s="6" t="e">
        <f t="shared" si="12"/>
        <v>#VALUE!</v>
      </c>
      <c r="I156" s="7">
        <f t="shared" si="13"/>
        <v>229500</v>
      </c>
      <c r="J156" s="8" t="e">
        <f t="shared" si="14"/>
        <v>#VALUE!</v>
      </c>
      <c r="K156">
        <v>153</v>
      </c>
    </row>
    <row r="157" spans="4:11" x14ac:dyDescent="0.35">
      <c r="D157">
        <v>154</v>
      </c>
      <c r="E157" t="e">
        <f t="shared" si="15"/>
        <v>#VALUE!</v>
      </c>
      <c r="F157" t="str">
        <f t="shared" si="16"/>
        <v/>
      </c>
      <c r="G157" t="e">
        <f t="shared" si="17"/>
        <v>#VALUE!</v>
      </c>
      <c r="H157" s="6" t="e">
        <f t="shared" si="12"/>
        <v>#VALUE!</v>
      </c>
      <c r="I157" s="7">
        <f t="shared" si="13"/>
        <v>231000</v>
      </c>
      <c r="J157" s="8" t="e">
        <f t="shared" si="14"/>
        <v>#VALUE!</v>
      </c>
      <c r="K157">
        <v>154</v>
      </c>
    </row>
    <row r="158" spans="4:11" x14ac:dyDescent="0.35">
      <c r="D158">
        <v>155</v>
      </c>
      <c r="E158" t="e">
        <f t="shared" si="15"/>
        <v>#VALUE!</v>
      </c>
      <c r="F158" t="str">
        <f t="shared" si="16"/>
        <v/>
      </c>
      <c r="G158" t="e">
        <f t="shared" si="17"/>
        <v>#VALUE!</v>
      </c>
      <c r="H158" s="6" t="e">
        <f t="shared" si="12"/>
        <v>#VALUE!</v>
      </c>
      <c r="I158" s="7">
        <f t="shared" si="13"/>
        <v>232500</v>
      </c>
      <c r="J158" s="8" t="e">
        <f t="shared" si="14"/>
        <v>#VALUE!</v>
      </c>
      <c r="K158">
        <v>155</v>
      </c>
    </row>
    <row r="159" spans="4:11" x14ac:dyDescent="0.35">
      <c r="D159">
        <v>156</v>
      </c>
      <c r="E159" t="e">
        <f t="shared" si="15"/>
        <v>#VALUE!</v>
      </c>
      <c r="F159" t="str">
        <f t="shared" si="16"/>
        <v/>
      </c>
      <c r="G159" t="e">
        <f t="shared" si="17"/>
        <v>#VALUE!</v>
      </c>
      <c r="H159" s="6" t="e">
        <f t="shared" si="12"/>
        <v>#VALUE!</v>
      </c>
      <c r="I159" s="7">
        <f t="shared" si="13"/>
        <v>234000</v>
      </c>
      <c r="J159" s="8" t="e">
        <f t="shared" si="14"/>
        <v>#VALUE!</v>
      </c>
      <c r="K159">
        <v>156</v>
      </c>
    </row>
    <row r="160" spans="4:11" x14ac:dyDescent="0.35">
      <c r="D160">
        <v>157</v>
      </c>
      <c r="E160" t="e">
        <f t="shared" si="15"/>
        <v>#VALUE!</v>
      </c>
      <c r="F160" t="str">
        <f t="shared" si="16"/>
        <v/>
      </c>
      <c r="G160" t="e">
        <f t="shared" si="17"/>
        <v>#VALUE!</v>
      </c>
      <c r="H160" s="6" t="e">
        <f t="shared" si="12"/>
        <v>#VALUE!</v>
      </c>
      <c r="I160" s="7">
        <f t="shared" si="13"/>
        <v>235500</v>
      </c>
      <c r="J160" s="8" t="e">
        <f t="shared" si="14"/>
        <v>#VALUE!</v>
      </c>
      <c r="K160">
        <v>157</v>
      </c>
    </row>
    <row r="161" spans="4:11" x14ac:dyDescent="0.35">
      <c r="D161">
        <v>158</v>
      </c>
      <c r="E161" t="e">
        <f t="shared" si="15"/>
        <v>#VALUE!</v>
      </c>
      <c r="F161" t="str">
        <f t="shared" si="16"/>
        <v/>
      </c>
      <c r="G161" t="e">
        <f t="shared" si="17"/>
        <v>#VALUE!</v>
      </c>
      <c r="H161" s="6" t="e">
        <f t="shared" si="12"/>
        <v>#VALUE!</v>
      </c>
      <c r="I161" s="7">
        <f t="shared" si="13"/>
        <v>237000</v>
      </c>
      <c r="J161" s="8" t="e">
        <f t="shared" si="14"/>
        <v>#VALUE!</v>
      </c>
      <c r="K161">
        <v>158</v>
      </c>
    </row>
    <row r="162" spans="4:11" x14ac:dyDescent="0.35">
      <c r="D162">
        <v>159</v>
      </c>
      <c r="E162" t="e">
        <f t="shared" si="15"/>
        <v>#VALUE!</v>
      </c>
      <c r="F162" t="str">
        <f t="shared" si="16"/>
        <v/>
      </c>
      <c r="G162" t="e">
        <f t="shared" si="17"/>
        <v>#VALUE!</v>
      </c>
      <c r="H162" s="6" t="e">
        <f t="shared" si="12"/>
        <v>#VALUE!</v>
      </c>
      <c r="I162" s="7">
        <f t="shared" si="13"/>
        <v>238500</v>
      </c>
      <c r="J162" s="8" t="e">
        <f t="shared" si="14"/>
        <v>#VALUE!</v>
      </c>
      <c r="K162">
        <v>159</v>
      </c>
    </row>
    <row r="163" spans="4:11" x14ac:dyDescent="0.35">
      <c r="D163">
        <v>160</v>
      </c>
      <c r="E163" t="e">
        <f t="shared" si="15"/>
        <v>#VALUE!</v>
      </c>
      <c r="F163" t="str">
        <f t="shared" si="16"/>
        <v/>
      </c>
      <c r="G163" t="e">
        <f t="shared" si="17"/>
        <v>#VALUE!</v>
      </c>
      <c r="H163" s="6" t="e">
        <f t="shared" si="12"/>
        <v>#VALUE!</v>
      </c>
      <c r="I163" s="7">
        <f t="shared" si="13"/>
        <v>240000</v>
      </c>
      <c r="J163" s="8" t="e">
        <f t="shared" si="14"/>
        <v>#VALUE!</v>
      </c>
      <c r="K163">
        <v>160</v>
      </c>
    </row>
    <row r="164" spans="4:11" x14ac:dyDescent="0.35">
      <c r="D164">
        <v>161</v>
      </c>
      <c r="E164" t="e">
        <f t="shared" si="15"/>
        <v>#VALUE!</v>
      </c>
      <c r="F164" t="str">
        <f t="shared" si="16"/>
        <v/>
      </c>
      <c r="G164" t="e">
        <f t="shared" si="17"/>
        <v>#VALUE!</v>
      </c>
      <c r="H164" s="6" t="e">
        <f t="shared" si="12"/>
        <v>#VALUE!</v>
      </c>
      <c r="I164" s="7">
        <f t="shared" si="13"/>
        <v>241500</v>
      </c>
      <c r="J164" s="8" t="e">
        <f t="shared" si="14"/>
        <v>#VALUE!</v>
      </c>
      <c r="K164">
        <v>161</v>
      </c>
    </row>
    <row r="165" spans="4:11" x14ac:dyDescent="0.35">
      <c r="D165">
        <v>162</v>
      </c>
      <c r="E165" t="e">
        <f t="shared" si="15"/>
        <v>#VALUE!</v>
      </c>
      <c r="F165" t="str">
        <f t="shared" si="16"/>
        <v/>
      </c>
      <c r="G165" t="e">
        <f t="shared" si="17"/>
        <v>#VALUE!</v>
      </c>
      <c r="H165" s="6" t="e">
        <f t="shared" si="12"/>
        <v>#VALUE!</v>
      </c>
      <c r="I165" s="7">
        <f t="shared" si="13"/>
        <v>243000</v>
      </c>
      <c r="J165" s="8" t="e">
        <f t="shared" si="14"/>
        <v>#VALUE!</v>
      </c>
      <c r="K165">
        <v>162</v>
      </c>
    </row>
    <row r="166" spans="4:11" x14ac:dyDescent="0.35">
      <c r="D166">
        <v>163</v>
      </c>
      <c r="E166" t="e">
        <f t="shared" si="15"/>
        <v>#VALUE!</v>
      </c>
      <c r="F166" t="str">
        <f t="shared" si="16"/>
        <v/>
      </c>
      <c r="G166" t="e">
        <f t="shared" si="17"/>
        <v>#VALUE!</v>
      </c>
      <c r="H166" s="6" t="e">
        <f t="shared" si="12"/>
        <v>#VALUE!</v>
      </c>
      <c r="I166" s="7">
        <f t="shared" si="13"/>
        <v>244500</v>
      </c>
      <c r="J166" s="8" t="e">
        <f t="shared" si="14"/>
        <v>#VALUE!</v>
      </c>
      <c r="K166">
        <v>163</v>
      </c>
    </row>
    <row r="167" spans="4:11" x14ac:dyDescent="0.35">
      <c r="D167">
        <v>164</v>
      </c>
      <c r="E167" t="e">
        <f t="shared" si="15"/>
        <v>#VALUE!</v>
      </c>
      <c r="F167" t="str">
        <f t="shared" si="16"/>
        <v/>
      </c>
      <c r="G167" t="e">
        <f t="shared" si="17"/>
        <v>#VALUE!</v>
      </c>
      <c r="H167" s="6" t="e">
        <f t="shared" si="12"/>
        <v>#VALUE!</v>
      </c>
      <c r="I167" s="7">
        <f t="shared" si="13"/>
        <v>246000</v>
      </c>
      <c r="J167" s="8" t="e">
        <f t="shared" si="14"/>
        <v>#VALUE!</v>
      </c>
      <c r="K167">
        <v>164</v>
      </c>
    </row>
    <row r="168" spans="4:11" x14ac:dyDescent="0.35">
      <c r="D168">
        <v>165</v>
      </c>
      <c r="E168" t="e">
        <f t="shared" si="15"/>
        <v>#VALUE!</v>
      </c>
      <c r="F168" t="str">
        <f t="shared" si="16"/>
        <v/>
      </c>
      <c r="G168" t="e">
        <f t="shared" si="17"/>
        <v>#VALUE!</v>
      </c>
      <c r="H168" s="6" t="e">
        <f t="shared" si="12"/>
        <v>#VALUE!</v>
      </c>
      <c r="I168" s="7">
        <f t="shared" si="13"/>
        <v>247500</v>
      </c>
      <c r="J168" s="8" t="e">
        <f t="shared" si="14"/>
        <v>#VALUE!</v>
      </c>
      <c r="K168">
        <v>165</v>
      </c>
    </row>
    <row r="169" spans="4:11" x14ac:dyDescent="0.35">
      <c r="D169">
        <v>166</v>
      </c>
      <c r="E169" t="e">
        <f t="shared" si="15"/>
        <v>#VALUE!</v>
      </c>
      <c r="F169" t="str">
        <f t="shared" si="16"/>
        <v/>
      </c>
      <c r="G169" t="e">
        <f t="shared" si="17"/>
        <v>#VALUE!</v>
      </c>
      <c r="H169" s="6" t="e">
        <f t="shared" si="12"/>
        <v>#VALUE!</v>
      </c>
      <c r="I169" s="7">
        <f t="shared" si="13"/>
        <v>249000</v>
      </c>
      <c r="J169" s="8" t="e">
        <f t="shared" si="14"/>
        <v>#VALUE!</v>
      </c>
      <c r="K169">
        <v>166</v>
      </c>
    </row>
    <row r="170" spans="4:11" x14ac:dyDescent="0.35">
      <c r="D170">
        <v>167</v>
      </c>
      <c r="E170" t="e">
        <f t="shared" si="15"/>
        <v>#VALUE!</v>
      </c>
      <c r="F170" t="str">
        <f t="shared" si="16"/>
        <v/>
      </c>
      <c r="G170" t="e">
        <f t="shared" si="17"/>
        <v>#VALUE!</v>
      </c>
      <c r="H170" s="6" t="e">
        <f t="shared" si="12"/>
        <v>#VALUE!</v>
      </c>
      <c r="I170" s="7">
        <f t="shared" si="13"/>
        <v>250500</v>
      </c>
      <c r="J170" s="8" t="e">
        <f t="shared" si="14"/>
        <v>#VALUE!</v>
      </c>
      <c r="K170">
        <v>167</v>
      </c>
    </row>
    <row r="171" spans="4:11" x14ac:dyDescent="0.35">
      <c r="D171">
        <v>168</v>
      </c>
      <c r="E171" t="e">
        <f t="shared" si="15"/>
        <v>#VALUE!</v>
      </c>
      <c r="F171" t="str">
        <f t="shared" si="16"/>
        <v/>
      </c>
      <c r="G171" t="e">
        <f t="shared" si="17"/>
        <v>#VALUE!</v>
      </c>
      <c r="H171" s="6" t="e">
        <f t="shared" si="12"/>
        <v>#VALUE!</v>
      </c>
      <c r="I171" s="7">
        <f t="shared" si="13"/>
        <v>252000</v>
      </c>
      <c r="J171" s="8" t="e">
        <f t="shared" si="14"/>
        <v>#VALUE!</v>
      </c>
      <c r="K171">
        <v>168</v>
      </c>
    </row>
    <row r="172" spans="4:11" x14ac:dyDescent="0.35">
      <c r="D172">
        <v>169</v>
      </c>
      <c r="E172" t="e">
        <f t="shared" si="15"/>
        <v>#VALUE!</v>
      </c>
      <c r="F172" t="str">
        <f t="shared" si="16"/>
        <v/>
      </c>
      <c r="G172" t="e">
        <f t="shared" si="17"/>
        <v>#VALUE!</v>
      </c>
      <c r="H172" s="6" t="e">
        <f t="shared" si="12"/>
        <v>#VALUE!</v>
      </c>
      <c r="I172" s="7">
        <f t="shared" si="13"/>
        <v>253500</v>
      </c>
      <c r="J172" s="8" t="e">
        <f t="shared" si="14"/>
        <v>#VALUE!</v>
      </c>
      <c r="K172">
        <v>169</v>
      </c>
    </row>
    <row r="173" spans="4:11" x14ac:dyDescent="0.35">
      <c r="D173">
        <v>170</v>
      </c>
      <c r="E173" t="e">
        <f t="shared" si="15"/>
        <v>#VALUE!</v>
      </c>
      <c r="F173" t="str">
        <f t="shared" si="16"/>
        <v/>
      </c>
      <c r="G173" t="e">
        <f t="shared" si="17"/>
        <v>#VALUE!</v>
      </c>
      <c r="H173" s="6" t="e">
        <f t="shared" si="12"/>
        <v>#VALUE!</v>
      </c>
      <c r="I173" s="7">
        <f t="shared" si="13"/>
        <v>255000</v>
      </c>
      <c r="J173" s="8" t="e">
        <f t="shared" si="14"/>
        <v>#VALUE!</v>
      </c>
      <c r="K173">
        <v>170</v>
      </c>
    </row>
    <row r="174" spans="4:11" x14ac:dyDescent="0.35">
      <c r="D174">
        <v>171</v>
      </c>
      <c r="E174" t="e">
        <f t="shared" si="15"/>
        <v>#VALUE!</v>
      </c>
      <c r="F174" t="str">
        <f t="shared" si="16"/>
        <v/>
      </c>
      <c r="G174" t="e">
        <f t="shared" si="17"/>
        <v>#VALUE!</v>
      </c>
      <c r="H174" s="6" t="e">
        <f t="shared" si="12"/>
        <v>#VALUE!</v>
      </c>
      <c r="I174" s="7">
        <f t="shared" si="13"/>
        <v>256500</v>
      </c>
      <c r="J174" s="8" t="e">
        <f t="shared" si="14"/>
        <v>#VALUE!</v>
      </c>
      <c r="K174">
        <v>171</v>
      </c>
    </row>
    <row r="175" spans="4:11" x14ac:dyDescent="0.35">
      <c r="D175">
        <v>172</v>
      </c>
      <c r="E175" t="e">
        <f t="shared" si="15"/>
        <v>#VALUE!</v>
      </c>
      <c r="F175" t="str">
        <f t="shared" si="16"/>
        <v/>
      </c>
      <c r="G175" t="e">
        <f t="shared" si="17"/>
        <v>#VALUE!</v>
      </c>
      <c r="H175" s="6" t="e">
        <f t="shared" si="12"/>
        <v>#VALUE!</v>
      </c>
      <c r="I175" s="7">
        <f t="shared" si="13"/>
        <v>258000</v>
      </c>
      <c r="J175" s="8" t="e">
        <f t="shared" si="14"/>
        <v>#VALUE!</v>
      </c>
      <c r="K175">
        <v>172</v>
      </c>
    </row>
    <row r="176" spans="4:11" x14ac:dyDescent="0.35">
      <c r="D176">
        <v>173</v>
      </c>
      <c r="E176" t="e">
        <f t="shared" si="15"/>
        <v>#VALUE!</v>
      </c>
      <c r="F176" t="str">
        <f t="shared" si="16"/>
        <v/>
      </c>
      <c r="G176" t="e">
        <f t="shared" si="17"/>
        <v>#VALUE!</v>
      </c>
      <c r="H176" s="6" t="e">
        <f t="shared" si="12"/>
        <v>#VALUE!</v>
      </c>
      <c r="I176" s="7">
        <f t="shared" si="13"/>
        <v>259500</v>
      </c>
      <c r="J176" s="8" t="e">
        <f t="shared" si="14"/>
        <v>#VALUE!</v>
      </c>
      <c r="K176">
        <v>173</v>
      </c>
    </row>
    <row r="177" spans="4:11" x14ac:dyDescent="0.35">
      <c r="D177">
        <v>174</v>
      </c>
      <c r="E177" t="e">
        <f t="shared" si="15"/>
        <v>#VALUE!</v>
      </c>
      <c r="F177" t="str">
        <f t="shared" si="16"/>
        <v/>
      </c>
      <c r="G177" t="e">
        <f t="shared" si="17"/>
        <v>#VALUE!</v>
      </c>
      <c r="H177" s="6" t="e">
        <f t="shared" si="12"/>
        <v>#VALUE!</v>
      </c>
      <c r="I177" s="7">
        <f t="shared" si="13"/>
        <v>261000</v>
      </c>
      <c r="J177" s="8" t="e">
        <f t="shared" si="14"/>
        <v>#VALUE!</v>
      </c>
      <c r="K177">
        <v>174</v>
      </c>
    </row>
    <row r="178" spans="4:11" x14ac:dyDescent="0.35">
      <c r="D178">
        <v>175</v>
      </c>
      <c r="E178" t="e">
        <f t="shared" si="15"/>
        <v>#VALUE!</v>
      </c>
      <c r="F178" t="str">
        <f t="shared" si="16"/>
        <v/>
      </c>
      <c r="G178" t="e">
        <f t="shared" si="17"/>
        <v>#VALUE!</v>
      </c>
      <c r="H178" s="6" t="e">
        <f t="shared" si="12"/>
        <v>#VALUE!</v>
      </c>
      <c r="I178" s="7">
        <f t="shared" si="13"/>
        <v>262500</v>
      </c>
      <c r="J178" s="8" t="e">
        <f t="shared" si="14"/>
        <v>#VALUE!</v>
      </c>
      <c r="K178">
        <v>175</v>
      </c>
    </row>
    <row r="179" spans="4:11" x14ac:dyDescent="0.35">
      <c r="D179">
        <v>176</v>
      </c>
      <c r="E179" t="e">
        <f t="shared" si="15"/>
        <v>#VALUE!</v>
      </c>
      <c r="F179" t="str">
        <f t="shared" si="16"/>
        <v/>
      </c>
      <c r="G179" t="e">
        <f t="shared" si="17"/>
        <v>#VALUE!</v>
      </c>
      <c r="H179" s="6" t="e">
        <f t="shared" si="12"/>
        <v>#VALUE!</v>
      </c>
      <c r="I179" s="7">
        <f t="shared" si="13"/>
        <v>264000</v>
      </c>
      <c r="J179" s="8" t="e">
        <f t="shared" si="14"/>
        <v>#VALUE!</v>
      </c>
      <c r="K179">
        <v>176</v>
      </c>
    </row>
    <row r="180" spans="4:11" x14ac:dyDescent="0.35">
      <c r="D180">
        <v>177</v>
      </c>
      <c r="E180" t="e">
        <f t="shared" si="15"/>
        <v>#VALUE!</v>
      </c>
      <c r="F180" t="str">
        <f t="shared" si="16"/>
        <v/>
      </c>
      <c r="G180" t="e">
        <f t="shared" si="17"/>
        <v>#VALUE!</v>
      </c>
      <c r="H180" s="6" t="e">
        <f t="shared" si="12"/>
        <v>#VALUE!</v>
      </c>
      <c r="I180" s="7">
        <f t="shared" si="13"/>
        <v>265500</v>
      </c>
      <c r="J180" s="8" t="e">
        <f t="shared" si="14"/>
        <v>#VALUE!</v>
      </c>
      <c r="K180">
        <v>177</v>
      </c>
    </row>
    <row r="181" spans="4:11" x14ac:dyDescent="0.35">
      <c r="D181">
        <v>178</v>
      </c>
      <c r="E181" t="e">
        <f t="shared" si="15"/>
        <v>#VALUE!</v>
      </c>
      <c r="F181" t="str">
        <f t="shared" si="16"/>
        <v/>
      </c>
      <c r="G181" t="e">
        <f t="shared" si="17"/>
        <v>#VALUE!</v>
      </c>
      <c r="H181" s="6" t="e">
        <f t="shared" si="12"/>
        <v>#VALUE!</v>
      </c>
      <c r="I181" s="7">
        <f t="shared" si="13"/>
        <v>267000</v>
      </c>
      <c r="J181" s="8" t="e">
        <f t="shared" si="14"/>
        <v>#VALUE!</v>
      </c>
      <c r="K181">
        <v>178</v>
      </c>
    </row>
    <row r="182" spans="4:11" x14ac:dyDescent="0.35">
      <c r="D182">
        <v>179</v>
      </c>
      <c r="E182" t="e">
        <f t="shared" si="15"/>
        <v>#VALUE!</v>
      </c>
      <c r="F182" t="str">
        <f t="shared" si="16"/>
        <v/>
      </c>
      <c r="G182" t="e">
        <f t="shared" si="17"/>
        <v>#VALUE!</v>
      </c>
      <c r="H182" s="6" t="e">
        <f t="shared" si="12"/>
        <v>#VALUE!</v>
      </c>
      <c r="I182" s="7">
        <f t="shared" si="13"/>
        <v>268500</v>
      </c>
      <c r="J182" s="8" t="e">
        <f t="shared" si="14"/>
        <v>#VALUE!</v>
      </c>
      <c r="K182">
        <v>179</v>
      </c>
    </row>
    <row r="183" spans="4:11" x14ac:dyDescent="0.35">
      <c r="D183">
        <v>180</v>
      </c>
      <c r="E183" t="e">
        <f t="shared" si="15"/>
        <v>#VALUE!</v>
      </c>
      <c r="F183" t="str">
        <f t="shared" si="16"/>
        <v/>
      </c>
      <c r="G183" t="e">
        <f t="shared" si="17"/>
        <v>#VALUE!</v>
      </c>
      <c r="H183" s="6" t="e">
        <f t="shared" si="12"/>
        <v>#VALUE!</v>
      </c>
      <c r="I183" s="7">
        <f t="shared" si="13"/>
        <v>270000</v>
      </c>
      <c r="J183" s="8" t="e">
        <f t="shared" si="14"/>
        <v>#VALUE!</v>
      </c>
      <c r="K183">
        <v>180</v>
      </c>
    </row>
    <row r="184" spans="4:11" x14ac:dyDescent="0.35">
      <c r="D184">
        <v>181</v>
      </c>
      <c r="E184" t="e">
        <f t="shared" si="15"/>
        <v>#VALUE!</v>
      </c>
      <c r="F184" t="str">
        <f t="shared" si="16"/>
        <v/>
      </c>
      <c r="G184" t="e">
        <f t="shared" si="17"/>
        <v>#VALUE!</v>
      </c>
      <c r="H184" s="6" t="e">
        <f t="shared" si="12"/>
        <v>#VALUE!</v>
      </c>
      <c r="I184" s="7">
        <f t="shared" si="13"/>
        <v>271500</v>
      </c>
      <c r="J184" s="8" t="e">
        <f t="shared" si="14"/>
        <v>#VALUE!</v>
      </c>
      <c r="K184">
        <v>181</v>
      </c>
    </row>
    <row r="185" spans="4:11" x14ac:dyDescent="0.35">
      <c r="D185">
        <v>182</v>
      </c>
      <c r="E185" t="e">
        <f t="shared" si="15"/>
        <v>#VALUE!</v>
      </c>
      <c r="F185" t="str">
        <f t="shared" si="16"/>
        <v/>
      </c>
      <c r="G185" t="e">
        <f t="shared" si="17"/>
        <v>#VALUE!</v>
      </c>
      <c r="H185" s="6" t="e">
        <f t="shared" si="12"/>
        <v>#VALUE!</v>
      </c>
      <c r="I185" s="7">
        <f t="shared" si="13"/>
        <v>273000</v>
      </c>
      <c r="J185" s="8" t="e">
        <f t="shared" si="14"/>
        <v>#VALUE!</v>
      </c>
      <c r="K185">
        <v>182</v>
      </c>
    </row>
    <row r="186" spans="4:11" x14ac:dyDescent="0.35">
      <c r="D186">
        <v>183</v>
      </c>
      <c r="E186" t="e">
        <f t="shared" si="15"/>
        <v>#VALUE!</v>
      </c>
      <c r="F186" t="str">
        <f t="shared" si="16"/>
        <v/>
      </c>
      <c r="G186" t="e">
        <f t="shared" si="17"/>
        <v>#VALUE!</v>
      </c>
      <c r="H186" s="6" t="e">
        <f t="shared" si="12"/>
        <v>#VALUE!</v>
      </c>
      <c r="I186" s="7">
        <f t="shared" si="13"/>
        <v>274500</v>
      </c>
      <c r="J186" s="8" t="e">
        <f t="shared" si="14"/>
        <v>#VALUE!</v>
      </c>
      <c r="K186">
        <v>183</v>
      </c>
    </row>
    <row r="187" spans="4:11" x14ac:dyDescent="0.35">
      <c r="D187">
        <v>184</v>
      </c>
      <c r="E187" t="e">
        <f t="shared" si="15"/>
        <v>#VALUE!</v>
      </c>
      <c r="F187" t="str">
        <f t="shared" si="16"/>
        <v/>
      </c>
      <c r="G187" t="e">
        <f t="shared" si="17"/>
        <v>#VALUE!</v>
      </c>
      <c r="H187" s="6" t="e">
        <f t="shared" si="12"/>
        <v>#VALUE!</v>
      </c>
      <c r="I187" s="7">
        <f t="shared" si="13"/>
        <v>276000</v>
      </c>
      <c r="J187" s="8" t="e">
        <f t="shared" si="14"/>
        <v>#VALUE!</v>
      </c>
      <c r="K187">
        <v>184</v>
      </c>
    </row>
    <row r="188" spans="4:11" x14ac:dyDescent="0.35">
      <c r="D188">
        <v>185</v>
      </c>
      <c r="E188" t="e">
        <f t="shared" si="15"/>
        <v>#VALUE!</v>
      </c>
      <c r="F188" t="str">
        <f t="shared" si="16"/>
        <v/>
      </c>
      <c r="G188" t="e">
        <f t="shared" si="17"/>
        <v>#VALUE!</v>
      </c>
      <c r="H188" s="6" t="e">
        <f t="shared" si="12"/>
        <v>#VALUE!</v>
      </c>
      <c r="I188" s="7">
        <f t="shared" si="13"/>
        <v>277500</v>
      </c>
      <c r="J188" s="8" t="e">
        <f t="shared" si="14"/>
        <v>#VALUE!</v>
      </c>
      <c r="K188">
        <v>185</v>
      </c>
    </row>
    <row r="189" spans="4:11" x14ac:dyDescent="0.35">
      <c r="D189">
        <v>186</v>
      </c>
      <c r="E189" t="e">
        <f t="shared" si="15"/>
        <v>#VALUE!</v>
      </c>
      <c r="F189" t="str">
        <f t="shared" si="16"/>
        <v/>
      </c>
      <c r="G189" t="e">
        <f t="shared" si="17"/>
        <v>#VALUE!</v>
      </c>
      <c r="H189" s="6" t="e">
        <f t="shared" si="12"/>
        <v>#VALUE!</v>
      </c>
      <c r="I189" s="7">
        <f t="shared" si="13"/>
        <v>279000</v>
      </c>
      <c r="J189" s="8" t="e">
        <f t="shared" si="14"/>
        <v>#VALUE!</v>
      </c>
      <c r="K189">
        <v>186</v>
      </c>
    </row>
    <row r="190" spans="4:11" x14ac:dyDescent="0.35">
      <c r="D190">
        <v>187</v>
      </c>
      <c r="E190" t="e">
        <f t="shared" si="15"/>
        <v>#VALUE!</v>
      </c>
      <c r="F190" t="str">
        <f t="shared" si="16"/>
        <v/>
      </c>
      <c r="G190" t="e">
        <f t="shared" si="17"/>
        <v>#VALUE!</v>
      </c>
      <c r="H190" s="6" t="e">
        <f t="shared" si="12"/>
        <v>#VALUE!</v>
      </c>
      <c r="I190" s="7">
        <f t="shared" si="13"/>
        <v>280500</v>
      </c>
      <c r="J190" s="8" t="e">
        <f t="shared" si="14"/>
        <v>#VALUE!</v>
      </c>
      <c r="K190">
        <v>187</v>
      </c>
    </row>
    <row r="191" spans="4:11" x14ac:dyDescent="0.35">
      <c r="D191">
        <v>188</v>
      </c>
      <c r="E191" t="e">
        <f t="shared" si="15"/>
        <v>#VALUE!</v>
      </c>
      <c r="F191" t="str">
        <f t="shared" si="16"/>
        <v/>
      </c>
      <c r="G191" t="e">
        <f t="shared" si="17"/>
        <v>#VALUE!</v>
      </c>
      <c r="H191" s="6" t="e">
        <f t="shared" si="12"/>
        <v>#VALUE!</v>
      </c>
      <c r="I191" s="7">
        <f t="shared" si="13"/>
        <v>282000</v>
      </c>
      <c r="J191" s="8" t="e">
        <f t="shared" si="14"/>
        <v>#VALUE!</v>
      </c>
      <c r="K191">
        <v>188</v>
      </c>
    </row>
    <row r="192" spans="4:11" x14ac:dyDescent="0.35">
      <c r="D192">
        <v>189</v>
      </c>
      <c r="E192" t="e">
        <f t="shared" si="15"/>
        <v>#VALUE!</v>
      </c>
      <c r="F192" t="str">
        <f t="shared" si="16"/>
        <v/>
      </c>
      <c r="G192" t="e">
        <f t="shared" si="17"/>
        <v>#VALUE!</v>
      </c>
      <c r="H192" s="6" t="e">
        <f t="shared" si="12"/>
        <v>#VALUE!</v>
      </c>
      <c r="I192" s="7">
        <f t="shared" si="13"/>
        <v>283500</v>
      </c>
      <c r="J192" s="8" t="e">
        <f t="shared" si="14"/>
        <v>#VALUE!</v>
      </c>
      <c r="K192">
        <v>189</v>
      </c>
    </row>
    <row r="193" spans="4:11" x14ac:dyDescent="0.35">
      <c r="D193">
        <v>190</v>
      </c>
      <c r="E193" t="e">
        <f t="shared" si="15"/>
        <v>#VALUE!</v>
      </c>
      <c r="F193" t="str">
        <f t="shared" si="16"/>
        <v/>
      </c>
      <c r="G193" t="e">
        <f t="shared" si="17"/>
        <v>#VALUE!</v>
      </c>
      <c r="H193" s="6" t="e">
        <f t="shared" si="12"/>
        <v>#VALUE!</v>
      </c>
      <c r="I193" s="7">
        <f t="shared" si="13"/>
        <v>285000</v>
      </c>
      <c r="J193" s="8" t="e">
        <f t="shared" si="14"/>
        <v>#VALUE!</v>
      </c>
      <c r="K193">
        <v>190</v>
      </c>
    </row>
    <row r="194" spans="4:11" x14ac:dyDescent="0.35">
      <c r="D194">
        <v>191</v>
      </c>
      <c r="E194" t="e">
        <f t="shared" si="15"/>
        <v>#VALUE!</v>
      </c>
      <c r="F194" t="str">
        <f t="shared" si="16"/>
        <v/>
      </c>
      <c r="G194" t="e">
        <f t="shared" si="17"/>
        <v>#VALUE!</v>
      </c>
      <c r="H194" s="6" t="e">
        <f t="shared" si="12"/>
        <v>#VALUE!</v>
      </c>
      <c r="I194" s="7">
        <f t="shared" si="13"/>
        <v>286500</v>
      </c>
      <c r="J194" s="8" t="e">
        <f t="shared" si="14"/>
        <v>#VALUE!</v>
      </c>
      <c r="K194">
        <v>191</v>
      </c>
    </row>
    <row r="195" spans="4:11" x14ac:dyDescent="0.35">
      <c r="D195">
        <v>192</v>
      </c>
      <c r="E195" t="e">
        <f t="shared" si="15"/>
        <v>#VALUE!</v>
      </c>
      <c r="F195" t="str">
        <f t="shared" si="16"/>
        <v/>
      </c>
      <c r="G195" t="e">
        <f t="shared" si="17"/>
        <v>#VALUE!</v>
      </c>
      <c r="H195" s="6" t="e">
        <f t="shared" ref="H195:H258" si="18">DMcostPERton*G195</f>
        <v>#VALUE!</v>
      </c>
      <c r="I195" s="7">
        <f t="shared" ref="I195:I258" si="19">CowPrice*D195</f>
        <v>288000</v>
      </c>
      <c r="J195" s="8" t="e">
        <f t="shared" ref="J195:J258" si="20">I195-H195</f>
        <v>#VALUE!</v>
      </c>
      <c r="K195">
        <v>192</v>
      </c>
    </row>
    <row r="196" spans="4:11" x14ac:dyDescent="0.35">
      <c r="D196">
        <v>193</v>
      </c>
      <c r="E196" t="e">
        <f t="shared" ref="E196:E259" si="21">DMneeded-(DMcow*D196)</f>
        <v>#VALUE!</v>
      </c>
      <c r="F196" t="str">
        <f t="shared" ref="F196:F259" si="22">DMavailable</f>
        <v/>
      </c>
      <c r="G196" t="e">
        <f t="shared" ref="G196:G259" si="23">E196-F196</f>
        <v>#VALUE!</v>
      </c>
      <c r="H196" s="6" t="e">
        <f t="shared" si="18"/>
        <v>#VALUE!</v>
      </c>
      <c r="I196" s="7">
        <f t="shared" si="19"/>
        <v>289500</v>
      </c>
      <c r="J196" s="8" t="e">
        <f t="shared" si="20"/>
        <v>#VALUE!</v>
      </c>
      <c r="K196">
        <v>193</v>
      </c>
    </row>
    <row r="197" spans="4:11" x14ac:dyDescent="0.35">
      <c r="D197">
        <v>194</v>
      </c>
      <c r="E197" t="e">
        <f t="shared" si="21"/>
        <v>#VALUE!</v>
      </c>
      <c r="F197" t="str">
        <f t="shared" si="22"/>
        <v/>
      </c>
      <c r="G197" t="e">
        <f t="shared" si="23"/>
        <v>#VALUE!</v>
      </c>
      <c r="H197" s="6" t="e">
        <f t="shared" si="18"/>
        <v>#VALUE!</v>
      </c>
      <c r="I197" s="7">
        <f t="shared" si="19"/>
        <v>291000</v>
      </c>
      <c r="J197" s="8" t="e">
        <f t="shared" si="20"/>
        <v>#VALUE!</v>
      </c>
      <c r="K197">
        <v>194</v>
      </c>
    </row>
    <row r="198" spans="4:11" x14ac:dyDescent="0.35">
      <c r="D198">
        <v>195</v>
      </c>
      <c r="E198" t="e">
        <f t="shared" si="21"/>
        <v>#VALUE!</v>
      </c>
      <c r="F198" t="str">
        <f t="shared" si="22"/>
        <v/>
      </c>
      <c r="G198" t="e">
        <f t="shared" si="23"/>
        <v>#VALUE!</v>
      </c>
      <c r="H198" s="6" t="e">
        <f t="shared" si="18"/>
        <v>#VALUE!</v>
      </c>
      <c r="I198" s="7">
        <f t="shared" si="19"/>
        <v>292500</v>
      </c>
      <c r="J198" s="8" t="e">
        <f t="shared" si="20"/>
        <v>#VALUE!</v>
      </c>
      <c r="K198">
        <v>195</v>
      </c>
    </row>
    <row r="199" spans="4:11" x14ac:dyDescent="0.35">
      <c r="D199">
        <v>196</v>
      </c>
      <c r="E199" t="e">
        <f t="shared" si="21"/>
        <v>#VALUE!</v>
      </c>
      <c r="F199" t="str">
        <f t="shared" si="22"/>
        <v/>
      </c>
      <c r="G199" t="e">
        <f t="shared" si="23"/>
        <v>#VALUE!</v>
      </c>
      <c r="H199" s="6" t="e">
        <f t="shared" si="18"/>
        <v>#VALUE!</v>
      </c>
      <c r="I199" s="7">
        <f t="shared" si="19"/>
        <v>294000</v>
      </c>
      <c r="J199" s="8" t="e">
        <f t="shared" si="20"/>
        <v>#VALUE!</v>
      </c>
      <c r="K199">
        <v>196</v>
      </c>
    </row>
    <row r="200" spans="4:11" x14ac:dyDescent="0.35">
      <c r="D200">
        <v>197</v>
      </c>
      <c r="E200" t="e">
        <f t="shared" si="21"/>
        <v>#VALUE!</v>
      </c>
      <c r="F200" t="str">
        <f t="shared" si="22"/>
        <v/>
      </c>
      <c r="G200" t="e">
        <f t="shared" si="23"/>
        <v>#VALUE!</v>
      </c>
      <c r="H200" s="6" t="e">
        <f t="shared" si="18"/>
        <v>#VALUE!</v>
      </c>
      <c r="I200" s="7">
        <f t="shared" si="19"/>
        <v>295500</v>
      </c>
      <c r="J200" s="8" t="e">
        <f t="shared" si="20"/>
        <v>#VALUE!</v>
      </c>
      <c r="K200">
        <v>197</v>
      </c>
    </row>
    <row r="201" spans="4:11" x14ac:dyDescent="0.35">
      <c r="D201">
        <v>198</v>
      </c>
      <c r="E201" t="e">
        <f t="shared" si="21"/>
        <v>#VALUE!</v>
      </c>
      <c r="F201" t="str">
        <f t="shared" si="22"/>
        <v/>
      </c>
      <c r="G201" t="e">
        <f t="shared" si="23"/>
        <v>#VALUE!</v>
      </c>
      <c r="H201" s="6" t="e">
        <f t="shared" si="18"/>
        <v>#VALUE!</v>
      </c>
      <c r="I201" s="7">
        <f t="shared" si="19"/>
        <v>297000</v>
      </c>
      <c r="J201" s="8" t="e">
        <f t="shared" si="20"/>
        <v>#VALUE!</v>
      </c>
      <c r="K201">
        <v>198</v>
      </c>
    </row>
    <row r="202" spans="4:11" x14ac:dyDescent="0.35">
      <c r="D202">
        <v>199</v>
      </c>
      <c r="E202" t="e">
        <f t="shared" si="21"/>
        <v>#VALUE!</v>
      </c>
      <c r="F202" t="str">
        <f t="shared" si="22"/>
        <v/>
      </c>
      <c r="G202" t="e">
        <f t="shared" si="23"/>
        <v>#VALUE!</v>
      </c>
      <c r="H202" s="6" t="e">
        <f t="shared" si="18"/>
        <v>#VALUE!</v>
      </c>
      <c r="I202" s="7">
        <f t="shared" si="19"/>
        <v>298500</v>
      </c>
      <c r="J202" s="8" t="e">
        <f t="shared" si="20"/>
        <v>#VALUE!</v>
      </c>
      <c r="K202">
        <v>199</v>
      </c>
    </row>
    <row r="203" spans="4:11" x14ac:dyDescent="0.35">
      <c r="D203">
        <v>200</v>
      </c>
      <c r="E203" t="e">
        <f t="shared" si="21"/>
        <v>#VALUE!</v>
      </c>
      <c r="F203" t="str">
        <f t="shared" si="22"/>
        <v/>
      </c>
      <c r="G203" t="e">
        <f t="shared" si="23"/>
        <v>#VALUE!</v>
      </c>
      <c r="H203" s="6" t="e">
        <f t="shared" si="18"/>
        <v>#VALUE!</v>
      </c>
      <c r="I203" s="7">
        <f t="shared" si="19"/>
        <v>300000</v>
      </c>
      <c r="J203" s="8" t="e">
        <f t="shared" si="20"/>
        <v>#VALUE!</v>
      </c>
      <c r="K203">
        <v>200</v>
      </c>
    </row>
    <row r="204" spans="4:11" x14ac:dyDescent="0.35">
      <c r="D204">
        <v>201</v>
      </c>
      <c r="E204" t="e">
        <f t="shared" si="21"/>
        <v>#VALUE!</v>
      </c>
      <c r="F204" t="str">
        <f t="shared" si="22"/>
        <v/>
      </c>
      <c r="G204" t="e">
        <f t="shared" si="23"/>
        <v>#VALUE!</v>
      </c>
      <c r="H204" s="6" t="e">
        <f t="shared" si="18"/>
        <v>#VALUE!</v>
      </c>
      <c r="I204" s="7">
        <f t="shared" si="19"/>
        <v>301500</v>
      </c>
      <c r="J204" s="8" t="e">
        <f t="shared" si="20"/>
        <v>#VALUE!</v>
      </c>
      <c r="K204">
        <v>201</v>
      </c>
    </row>
    <row r="205" spans="4:11" x14ac:dyDescent="0.35">
      <c r="D205">
        <v>202</v>
      </c>
      <c r="E205" t="e">
        <f t="shared" si="21"/>
        <v>#VALUE!</v>
      </c>
      <c r="F205" t="str">
        <f t="shared" si="22"/>
        <v/>
      </c>
      <c r="G205" t="e">
        <f t="shared" si="23"/>
        <v>#VALUE!</v>
      </c>
      <c r="H205" s="6" t="e">
        <f t="shared" si="18"/>
        <v>#VALUE!</v>
      </c>
      <c r="I205" s="7">
        <f t="shared" si="19"/>
        <v>303000</v>
      </c>
      <c r="J205" s="8" t="e">
        <f t="shared" si="20"/>
        <v>#VALUE!</v>
      </c>
      <c r="K205">
        <v>202</v>
      </c>
    </row>
    <row r="206" spans="4:11" x14ac:dyDescent="0.35">
      <c r="D206">
        <v>203</v>
      </c>
      <c r="E206" t="e">
        <f t="shared" si="21"/>
        <v>#VALUE!</v>
      </c>
      <c r="F206" t="str">
        <f t="shared" si="22"/>
        <v/>
      </c>
      <c r="G206" t="e">
        <f t="shared" si="23"/>
        <v>#VALUE!</v>
      </c>
      <c r="H206" s="6" t="e">
        <f t="shared" si="18"/>
        <v>#VALUE!</v>
      </c>
      <c r="I206" s="7">
        <f t="shared" si="19"/>
        <v>304500</v>
      </c>
      <c r="J206" s="8" t="e">
        <f t="shared" si="20"/>
        <v>#VALUE!</v>
      </c>
      <c r="K206">
        <v>203</v>
      </c>
    </row>
    <row r="207" spans="4:11" x14ac:dyDescent="0.35">
      <c r="D207">
        <v>204</v>
      </c>
      <c r="E207" t="e">
        <f t="shared" si="21"/>
        <v>#VALUE!</v>
      </c>
      <c r="F207" t="str">
        <f t="shared" si="22"/>
        <v/>
      </c>
      <c r="G207" t="e">
        <f t="shared" si="23"/>
        <v>#VALUE!</v>
      </c>
      <c r="H207" s="6" t="e">
        <f t="shared" si="18"/>
        <v>#VALUE!</v>
      </c>
      <c r="I207" s="7">
        <f t="shared" si="19"/>
        <v>306000</v>
      </c>
      <c r="J207" s="8" t="e">
        <f t="shared" si="20"/>
        <v>#VALUE!</v>
      </c>
      <c r="K207">
        <v>204</v>
      </c>
    </row>
    <row r="208" spans="4:11" x14ac:dyDescent="0.35">
      <c r="D208">
        <v>205</v>
      </c>
      <c r="E208" t="e">
        <f t="shared" si="21"/>
        <v>#VALUE!</v>
      </c>
      <c r="F208" t="str">
        <f t="shared" si="22"/>
        <v/>
      </c>
      <c r="G208" t="e">
        <f t="shared" si="23"/>
        <v>#VALUE!</v>
      </c>
      <c r="H208" s="6" t="e">
        <f t="shared" si="18"/>
        <v>#VALUE!</v>
      </c>
      <c r="I208" s="7">
        <f t="shared" si="19"/>
        <v>307500</v>
      </c>
      <c r="J208" s="8" t="e">
        <f t="shared" si="20"/>
        <v>#VALUE!</v>
      </c>
      <c r="K208">
        <v>205</v>
      </c>
    </row>
    <row r="209" spans="4:11" x14ac:dyDescent="0.35">
      <c r="D209">
        <v>206</v>
      </c>
      <c r="E209" t="e">
        <f t="shared" si="21"/>
        <v>#VALUE!</v>
      </c>
      <c r="F209" t="str">
        <f t="shared" si="22"/>
        <v/>
      </c>
      <c r="G209" t="e">
        <f t="shared" si="23"/>
        <v>#VALUE!</v>
      </c>
      <c r="H209" s="6" t="e">
        <f t="shared" si="18"/>
        <v>#VALUE!</v>
      </c>
      <c r="I209" s="7">
        <f t="shared" si="19"/>
        <v>309000</v>
      </c>
      <c r="J209" s="8" t="e">
        <f t="shared" si="20"/>
        <v>#VALUE!</v>
      </c>
      <c r="K209">
        <v>206</v>
      </c>
    </row>
    <row r="210" spans="4:11" x14ac:dyDescent="0.35">
      <c r="D210">
        <v>207</v>
      </c>
      <c r="E210" t="e">
        <f t="shared" si="21"/>
        <v>#VALUE!</v>
      </c>
      <c r="F210" t="str">
        <f t="shared" si="22"/>
        <v/>
      </c>
      <c r="G210" t="e">
        <f t="shared" si="23"/>
        <v>#VALUE!</v>
      </c>
      <c r="H210" s="6" t="e">
        <f t="shared" si="18"/>
        <v>#VALUE!</v>
      </c>
      <c r="I210" s="7">
        <f t="shared" si="19"/>
        <v>310500</v>
      </c>
      <c r="J210" s="8" t="e">
        <f t="shared" si="20"/>
        <v>#VALUE!</v>
      </c>
      <c r="K210">
        <v>207</v>
      </c>
    </row>
    <row r="211" spans="4:11" x14ac:dyDescent="0.35">
      <c r="D211">
        <v>208</v>
      </c>
      <c r="E211" t="e">
        <f t="shared" si="21"/>
        <v>#VALUE!</v>
      </c>
      <c r="F211" t="str">
        <f t="shared" si="22"/>
        <v/>
      </c>
      <c r="G211" t="e">
        <f t="shared" si="23"/>
        <v>#VALUE!</v>
      </c>
      <c r="H211" s="6" t="e">
        <f t="shared" si="18"/>
        <v>#VALUE!</v>
      </c>
      <c r="I211" s="7">
        <f t="shared" si="19"/>
        <v>312000</v>
      </c>
      <c r="J211" s="8" t="e">
        <f t="shared" si="20"/>
        <v>#VALUE!</v>
      </c>
      <c r="K211">
        <v>208</v>
      </c>
    </row>
    <row r="212" spans="4:11" x14ac:dyDescent="0.35">
      <c r="D212">
        <v>209</v>
      </c>
      <c r="E212" t="e">
        <f t="shared" si="21"/>
        <v>#VALUE!</v>
      </c>
      <c r="F212" t="str">
        <f t="shared" si="22"/>
        <v/>
      </c>
      <c r="G212" t="e">
        <f t="shared" si="23"/>
        <v>#VALUE!</v>
      </c>
      <c r="H212" s="6" t="e">
        <f t="shared" si="18"/>
        <v>#VALUE!</v>
      </c>
      <c r="I212" s="7">
        <f t="shared" si="19"/>
        <v>313500</v>
      </c>
      <c r="J212" s="8" t="e">
        <f t="shared" si="20"/>
        <v>#VALUE!</v>
      </c>
      <c r="K212">
        <v>209</v>
      </c>
    </row>
    <row r="213" spans="4:11" x14ac:dyDescent="0.35">
      <c r="D213">
        <v>210</v>
      </c>
      <c r="E213" t="e">
        <f t="shared" si="21"/>
        <v>#VALUE!</v>
      </c>
      <c r="F213" t="str">
        <f t="shared" si="22"/>
        <v/>
      </c>
      <c r="G213" t="e">
        <f t="shared" si="23"/>
        <v>#VALUE!</v>
      </c>
      <c r="H213" s="6" t="e">
        <f t="shared" si="18"/>
        <v>#VALUE!</v>
      </c>
      <c r="I213" s="7">
        <f t="shared" si="19"/>
        <v>315000</v>
      </c>
      <c r="J213" s="8" t="e">
        <f t="shared" si="20"/>
        <v>#VALUE!</v>
      </c>
      <c r="K213">
        <v>210</v>
      </c>
    </row>
    <row r="214" spans="4:11" x14ac:dyDescent="0.35">
      <c r="D214">
        <v>211</v>
      </c>
      <c r="E214" t="e">
        <f t="shared" si="21"/>
        <v>#VALUE!</v>
      </c>
      <c r="F214" t="str">
        <f t="shared" si="22"/>
        <v/>
      </c>
      <c r="G214" t="e">
        <f t="shared" si="23"/>
        <v>#VALUE!</v>
      </c>
      <c r="H214" s="6" t="e">
        <f t="shared" si="18"/>
        <v>#VALUE!</v>
      </c>
      <c r="I214" s="7">
        <f t="shared" si="19"/>
        <v>316500</v>
      </c>
      <c r="J214" s="8" t="e">
        <f t="shared" si="20"/>
        <v>#VALUE!</v>
      </c>
      <c r="K214">
        <v>211</v>
      </c>
    </row>
    <row r="215" spans="4:11" x14ac:dyDescent="0.35">
      <c r="D215">
        <v>212</v>
      </c>
      <c r="E215" t="e">
        <f t="shared" si="21"/>
        <v>#VALUE!</v>
      </c>
      <c r="F215" t="str">
        <f t="shared" si="22"/>
        <v/>
      </c>
      <c r="G215" t="e">
        <f t="shared" si="23"/>
        <v>#VALUE!</v>
      </c>
      <c r="H215" s="6" t="e">
        <f t="shared" si="18"/>
        <v>#VALUE!</v>
      </c>
      <c r="I215" s="7">
        <f t="shared" si="19"/>
        <v>318000</v>
      </c>
      <c r="J215" s="8" t="e">
        <f t="shared" si="20"/>
        <v>#VALUE!</v>
      </c>
      <c r="K215">
        <v>212</v>
      </c>
    </row>
    <row r="216" spans="4:11" x14ac:dyDescent="0.35">
      <c r="D216">
        <v>213</v>
      </c>
      <c r="E216" t="e">
        <f t="shared" si="21"/>
        <v>#VALUE!</v>
      </c>
      <c r="F216" t="str">
        <f t="shared" si="22"/>
        <v/>
      </c>
      <c r="G216" t="e">
        <f t="shared" si="23"/>
        <v>#VALUE!</v>
      </c>
      <c r="H216" s="6" t="e">
        <f t="shared" si="18"/>
        <v>#VALUE!</v>
      </c>
      <c r="I216" s="7">
        <f t="shared" si="19"/>
        <v>319500</v>
      </c>
      <c r="J216" s="8" t="e">
        <f t="shared" si="20"/>
        <v>#VALUE!</v>
      </c>
      <c r="K216">
        <v>213</v>
      </c>
    </row>
    <row r="217" spans="4:11" x14ac:dyDescent="0.35">
      <c r="D217">
        <v>214</v>
      </c>
      <c r="E217" t="e">
        <f t="shared" si="21"/>
        <v>#VALUE!</v>
      </c>
      <c r="F217" t="str">
        <f t="shared" si="22"/>
        <v/>
      </c>
      <c r="G217" t="e">
        <f t="shared" si="23"/>
        <v>#VALUE!</v>
      </c>
      <c r="H217" s="6" t="e">
        <f t="shared" si="18"/>
        <v>#VALUE!</v>
      </c>
      <c r="I217" s="7">
        <f t="shared" si="19"/>
        <v>321000</v>
      </c>
      <c r="J217" s="8" t="e">
        <f t="shared" si="20"/>
        <v>#VALUE!</v>
      </c>
      <c r="K217">
        <v>214</v>
      </c>
    </row>
    <row r="218" spans="4:11" x14ac:dyDescent="0.35">
      <c r="D218">
        <v>215</v>
      </c>
      <c r="E218" t="e">
        <f t="shared" si="21"/>
        <v>#VALUE!</v>
      </c>
      <c r="F218" t="str">
        <f t="shared" si="22"/>
        <v/>
      </c>
      <c r="G218" t="e">
        <f t="shared" si="23"/>
        <v>#VALUE!</v>
      </c>
      <c r="H218" s="6" t="e">
        <f t="shared" si="18"/>
        <v>#VALUE!</v>
      </c>
      <c r="I218" s="7">
        <f t="shared" si="19"/>
        <v>322500</v>
      </c>
      <c r="J218" s="8" t="e">
        <f t="shared" si="20"/>
        <v>#VALUE!</v>
      </c>
      <c r="K218">
        <v>215</v>
      </c>
    </row>
    <row r="219" spans="4:11" x14ac:dyDescent="0.35">
      <c r="D219">
        <v>216</v>
      </c>
      <c r="E219" t="e">
        <f t="shared" si="21"/>
        <v>#VALUE!</v>
      </c>
      <c r="F219" t="str">
        <f t="shared" si="22"/>
        <v/>
      </c>
      <c r="G219" t="e">
        <f t="shared" si="23"/>
        <v>#VALUE!</v>
      </c>
      <c r="H219" s="6" t="e">
        <f t="shared" si="18"/>
        <v>#VALUE!</v>
      </c>
      <c r="I219" s="7">
        <f t="shared" si="19"/>
        <v>324000</v>
      </c>
      <c r="J219" s="8" t="e">
        <f t="shared" si="20"/>
        <v>#VALUE!</v>
      </c>
      <c r="K219">
        <v>216</v>
      </c>
    </row>
    <row r="220" spans="4:11" x14ac:dyDescent="0.35">
      <c r="D220">
        <v>217</v>
      </c>
      <c r="E220" t="e">
        <f t="shared" si="21"/>
        <v>#VALUE!</v>
      </c>
      <c r="F220" t="str">
        <f t="shared" si="22"/>
        <v/>
      </c>
      <c r="G220" t="e">
        <f t="shared" si="23"/>
        <v>#VALUE!</v>
      </c>
      <c r="H220" s="6" t="e">
        <f t="shared" si="18"/>
        <v>#VALUE!</v>
      </c>
      <c r="I220" s="7">
        <f t="shared" si="19"/>
        <v>325500</v>
      </c>
      <c r="J220" s="8" t="e">
        <f t="shared" si="20"/>
        <v>#VALUE!</v>
      </c>
      <c r="K220">
        <v>217</v>
      </c>
    </row>
    <row r="221" spans="4:11" x14ac:dyDescent="0.35">
      <c r="D221">
        <v>218</v>
      </c>
      <c r="E221" t="e">
        <f t="shared" si="21"/>
        <v>#VALUE!</v>
      </c>
      <c r="F221" t="str">
        <f t="shared" si="22"/>
        <v/>
      </c>
      <c r="G221" t="e">
        <f t="shared" si="23"/>
        <v>#VALUE!</v>
      </c>
      <c r="H221" s="6" t="e">
        <f t="shared" si="18"/>
        <v>#VALUE!</v>
      </c>
      <c r="I221" s="7">
        <f t="shared" si="19"/>
        <v>327000</v>
      </c>
      <c r="J221" s="8" t="e">
        <f t="shared" si="20"/>
        <v>#VALUE!</v>
      </c>
      <c r="K221">
        <v>218</v>
      </c>
    </row>
    <row r="222" spans="4:11" x14ac:dyDescent="0.35">
      <c r="D222">
        <v>219</v>
      </c>
      <c r="E222" t="e">
        <f t="shared" si="21"/>
        <v>#VALUE!</v>
      </c>
      <c r="F222" t="str">
        <f t="shared" si="22"/>
        <v/>
      </c>
      <c r="G222" t="e">
        <f t="shared" si="23"/>
        <v>#VALUE!</v>
      </c>
      <c r="H222" s="6" t="e">
        <f t="shared" si="18"/>
        <v>#VALUE!</v>
      </c>
      <c r="I222" s="7">
        <f t="shared" si="19"/>
        <v>328500</v>
      </c>
      <c r="J222" s="8" t="e">
        <f t="shared" si="20"/>
        <v>#VALUE!</v>
      </c>
      <c r="K222">
        <v>219</v>
      </c>
    </row>
    <row r="223" spans="4:11" x14ac:dyDescent="0.35">
      <c r="D223">
        <v>220</v>
      </c>
      <c r="E223" t="e">
        <f t="shared" si="21"/>
        <v>#VALUE!</v>
      </c>
      <c r="F223" t="str">
        <f t="shared" si="22"/>
        <v/>
      </c>
      <c r="G223" t="e">
        <f t="shared" si="23"/>
        <v>#VALUE!</v>
      </c>
      <c r="H223" s="6" t="e">
        <f t="shared" si="18"/>
        <v>#VALUE!</v>
      </c>
      <c r="I223" s="7">
        <f t="shared" si="19"/>
        <v>330000</v>
      </c>
      <c r="J223" s="8" t="e">
        <f t="shared" si="20"/>
        <v>#VALUE!</v>
      </c>
      <c r="K223">
        <v>220</v>
      </c>
    </row>
    <row r="224" spans="4:11" x14ac:dyDescent="0.35">
      <c r="D224">
        <v>221</v>
      </c>
      <c r="E224" t="e">
        <f t="shared" si="21"/>
        <v>#VALUE!</v>
      </c>
      <c r="F224" t="str">
        <f t="shared" si="22"/>
        <v/>
      </c>
      <c r="G224" t="e">
        <f t="shared" si="23"/>
        <v>#VALUE!</v>
      </c>
      <c r="H224" s="6" t="e">
        <f t="shared" si="18"/>
        <v>#VALUE!</v>
      </c>
      <c r="I224" s="7">
        <f t="shared" si="19"/>
        <v>331500</v>
      </c>
      <c r="J224" s="8" t="e">
        <f t="shared" si="20"/>
        <v>#VALUE!</v>
      </c>
      <c r="K224">
        <v>221</v>
      </c>
    </row>
    <row r="225" spans="4:11" x14ac:dyDescent="0.35">
      <c r="D225">
        <v>222</v>
      </c>
      <c r="E225" t="e">
        <f t="shared" si="21"/>
        <v>#VALUE!</v>
      </c>
      <c r="F225" t="str">
        <f t="shared" si="22"/>
        <v/>
      </c>
      <c r="G225" t="e">
        <f t="shared" si="23"/>
        <v>#VALUE!</v>
      </c>
      <c r="H225" s="6" t="e">
        <f t="shared" si="18"/>
        <v>#VALUE!</v>
      </c>
      <c r="I225" s="7">
        <f t="shared" si="19"/>
        <v>333000</v>
      </c>
      <c r="J225" s="8" t="e">
        <f t="shared" si="20"/>
        <v>#VALUE!</v>
      </c>
      <c r="K225">
        <v>222</v>
      </c>
    </row>
    <row r="226" spans="4:11" x14ac:dyDescent="0.35">
      <c r="D226">
        <v>223</v>
      </c>
      <c r="E226" t="e">
        <f t="shared" si="21"/>
        <v>#VALUE!</v>
      </c>
      <c r="F226" t="str">
        <f t="shared" si="22"/>
        <v/>
      </c>
      <c r="G226" t="e">
        <f t="shared" si="23"/>
        <v>#VALUE!</v>
      </c>
      <c r="H226" s="6" t="e">
        <f t="shared" si="18"/>
        <v>#VALUE!</v>
      </c>
      <c r="I226" s="7">
        <f t="shared" si="19"/>
        <v>334500</v>
      </c>
      <c r="J226" s="8" t="e">
        <f t="shared" si="20"/>
        <v>#VALUE!</v>
      </c>
      <c r="K226">
        <v>223</v>
      </c>
    </row>
    <row r="227" spans="4:11" x14ac:dyDescent="0.35">
      <c r="D227">
        <v>224</v>
      </c>
      <c r="E227" t="e">
        <f t="shared" si="21"/>
        <v>#VALUE!</v>
      </c>
      <c r="F227" t="str">
        <f t="shared" si="22"/>
        <v/>
      </c>
      <c r="G227" t="e">
        <f t="shared" si="23"/>
        <v>#VALUE!</v>
      </c>
      <c r="H227" s="6" t="e">
        <f t="shared" si="18"/>
        <v>#VALUE!</v>
      </c>
      <c r="I227" s="7">
        <f t="shared" si="19"/>
        <v>336000</v>
      </c>
      <c r="J227" s="8" t="e">
        <f t="shared" si="20"/>
        <v>#VALUE!</v>
      </c>
      <c r="K227">
        <v>224</v>
      </c>
    </row>
    <row r="228" spans="4:11" x14ac:dyDescent="0.35">
      <c r="D228">
        <v>225</v>
      </c>
      <c r="E228" t="e">
        <f t="shared" si="21"/>
        <v>#VALUE!</v>
      </c>
      <c r="F228" t="str">
        <f t="shared" si="22"/>
        <v/>
      </c>
      <c r="G228" t="e">
        <f t="shared" si="23"/>
        <v>#VALUE!</v>
      </c>
      <c r="H228" s="6" t="e">
        <f t="shared" si="18"/>
        <v>#VALUE!</v>
      </c>
      <c r="I228" s="7">
        <f t="shared" si="19"/>
        <v>337500</v>
      </c>
      <c r="J228" s="8" t="e">
        <f t="shared" si="20"/>
        <v>#VALUE!</v>
      </c>
      <c r="K228">
        <v>225</v>
      </c>
    </row>
    <row r="229" spans="4:11" x14ac:dyDescent="0.35">
      <c r="D229">
        <v>226</v>
      </c>
      <c r="E229" t="e">
        <f t="shared" si="21"/>
        <v>#VALUE!</v>
      </c>
      <c r="F229" t="str">
        <f t="shared" si="22"/>
        <v/>
      </c>
      <c r="G229" t="e">
        <f t="shared" si="23"/>
        <v>#VALUE!</v>
      </c>
      <c r="H229" s="6" t="e">
        <f t="shared" si="18"/>
        <v>#VALUE!</v>
      </c>
      <c r="I229" s="7">
        <f t="shared" si="19"/>
        <v>339000</v>
      </c>
      <c r="J229" s="8" t="e">
        <f t="shared" si="20"/>
        <v>#VALUE!</v>
      </c>
      <c r="K229">
        <v>226</v>
      </c>
    </row>
    <row r="230" spans="4:11" x14ac:dyDescent="0.35">
      <c r="D230">
        <v>227</v>
      </c>
      <c r="E230" t="e">
        <f t="shared" si="21"/>
        <v>#VALUE!</v>
      </c>
      <c r="F230" t="str">
        <f t="shared" si="22"/>
        <v/>
      </c>
      <c r="G230" t="e">
        <f t="shared" si="23"/>
        <v>#VALUE!</v>
      </c>
      <c r="H230" s="6" t="e">
        <f t="shared" si="18"/>
        <v>#VALUE!</v>
      </c>
      <c r="I230" s="7">
        <f t="shared" si="19"/>
        <v>340500</v>
      </c>
      <c r="J230" s="8" t="e">
        <f t="shared" si="20"/>
        <v>#VALUE!</v>
      </c>
      <c r="K230">
        <v>227</v>
      </c>
    </row>
    <row r="231" spans="4:11" x14ac:dyDescent="0.35">
      <c r="D231">
        <v>228</v>
      </c>
      <c r="E231" t="e">
        <f t="shared" si="21"/>
        <v>#VALUE!</v>
      </c>
      <c r="F231" t="str">
        <f t="shared" si="22"/>
        <v/>
      </c>
      <c r="G231" t="e">
        <f t="shared" si="23"/>
        <v>#VALUE!</v>
      </c>
      <c r="H231" s="6" t="e">
        <f t="shared" si="18"/>
        <v>#VALUE!</v>
      </c>
      <c r="I231" s="7">
        <f t="shared" si="19"/>
        <v>342000</v>
      </c>
      <c r="J231" s="8" t="e">
        <f t="shared" si="20"/>
        <v>#VALUE!</v>
      </c>
      <c r="K231">
        <v>228</v>
      </c>
    </row>
    <row r="232" spans="4:11" x14ac:dyDescent="0.35">
      <c r="D232">
        <v>229</v>
      </c>
      <c r="E232" t="e">
        <f t="shared" si="21"/>
        <v>#VALUE!</v>
      </c>
      <c r="F232" t="str">
        <f t="shared" si="22"/>
        <v/>
      </c>
      <c r="G232" t="e">
        <f t="shared" si="23"/>
        <v>#VALUE!</v>
      </c>
      <c r="H232" s="6" t="e">
        <f t="shared" si="18"/>
        <v>#VALUE!</v>
      </c>
      <c r="I232" s="7">
        <f t="shared" si="19"/>
        <v>343500</v>
      </c>
      <c r="J232" s="8" t="e">
        <f t="shared" si="20"/>
        <v>#VALUE!</v>
      </c>
      <c r="K232">
        <v>229</v>
      </c>
    </row>
    <row r="233" spans="4:11" x14ac:dyDescent="0.35">
      <c r="D233">
        <v>230</v>
      </c>
      <c r="E233" t="e">
        <f t="shared" si="21"/>
        <v>#VALUE!</v>
      </c>
      <c r="F233" t="str">
        <f t="shared" si="22"/>
        <v/>
      </c>
      <c r="G233" t="e">
        <f t="shared" si="23"/>
        <v>#VALUE!</v>
      </c>
      <c r="H233" s="6" t="e">
        <f t="shared" si="18"/>
        <v>#VALUE!</v>
      </c>
      <c r="I233" s="7">
        <f t="shared" si="19"/>
        <v>345000</v>
      </c>
      <c r="J233" s="8" t="e">
        <f t="shared" si="20"/>
        <v>#VALUE!</v>
      </c>
      <c r="K233">
        <v>230</v>
      </c>
    </row>
    <row r="234" spans="4:11" x14ac:dyDescent="0.35">
      <c r="D234">
        <v>231</v>
      </c>
      <c r="E234" t="e">
        <f t="shared" si="21"/>
        <v>#VALUE!</v>
      </c>
      <c r="F234" t="str">
        <f t="shared" si="22"/>
        <v/>
      </c>
      <c r="G234" t="e">
        <f t="shared" si="23"/>
        <v>#VALUE!</v>
      </c>
      <c r="H234" s="6" t="e">
        <f t="shared" si="18"/>
        <v>#VALUE!</v>
      </c>
      <c r="I234" s="7">
        <f t="shared" si="19"/>
        <v>346500</v>
      </c>
      <c r="J234" s="8" t="e">
        <f t="shared" si="20"/>
        <v>#VALUE!</v>
      </c>
      <c r="K234">
        <v>231</v>
      </c>
    </row>
    <row r="235" spans="4:11" x14ac:dyDescent="0.35">
      <c r="D235">
        <v>232</v>
      </c>
      <c r="E235" t="e">
        <f t="shared" si="21"/>
        <v>#VALUE!</v>
      </c>
      <c r="F235" t="str">
        <f t="shared" si="22"/>
        <v/>
      </c>
      <c r="G235" t="e">
        <f t="shared" si="23"/>
        <v>#VALUE!</v>
      </c>
      <c r="H235" s="6" t="e">
        <f t="shared" si="18"/>
        <v>#VALUE!</v>
      </c>
      <c r="I235" s="7">
        <f t="shared" si="19"/>
        <v>348000</v>
      </c>
      <c r="J235" s="8" t="e">
        <f t="shared" si="20"/>
        <v>#VALUE!</v>
      </c>
      <c r="K235">
        <v>232</v>
      </c>
    </row>
    <row r="236" spans="4:11" x14ac:dyDescent="0.35">
      <c r="D236">
        <v>233</v>
      </c>
      <c r="E236" t="e">
        <f t="shared" si="21"/>
        <v>#VALUE!</v>
      </c>
      <c r="F236" t="str">
        <f t="shared" si="22"/>
        <v/>
      </c>
      <c r="G236" t="e">
        <f t="shared" si="23"/>
        <v>#VALUE!</v>
      </c>
      <c r="H236" s="6" t="e">
        <f t="shared" si="18"/>
        <v>#VALUE!</v>
      </c>
      <c r="I236" s="7">
        <f t="shared" si="19"/>
        <v>349500</v>
      </c>
      <c r="J236" s="8" t="e">
        <f t="shared" si="20"/>
        <v>#VALUE!</v>
      </c>
      <c r="K236">
        <v>233</v>
      </c>
    </row>
    <row r="237" spans="4:11" x14ac:dyDescent="0.35">
      <c r="D237">
        <v>234</v>
      </c>
      <c r="E237" t="e">
        <f t="shared" si="21"/>
        <v>#VALUE!</v>
      </c>
      <c r="F237" t="str">
        <f t="shared" si="22"/>
        <v/>
      </c>
      <c r="G237" t="e">
        <f t="shared" si="23"/>
        <v>#VALUE!</v>
      </c>
      <c r="H237" s="6" t="e">
        <f t="shared" si="18"/>
        <v>#VALUE!</v>
      </c>
      <c r="I237" s="7">
        <f t="shared" si="19"/>
        <v>351000</v>
      </c>
      <c r="J237" s="8" t="e">
        <f t="shared" si="20"/>
        <v>#VALUE!</v>
      </c>
      <c r="K237">
        <v>234</v>
      </c>
    </row>
    <row r="238" spans="4:11" x14ac:dyDescent="0.35">
      <c r="D238">
        <v>235</v>
      </c>
      <c r="E238" t="e">
        <f t="shared" si="21"/>
        <v>#VALUE!</v>
      </c>
      <c r="F238" t="str">
        <f t="shared" si="22"/>
        <v/>
      </c>
      <c r="G238" t="e">
        <f t="shared" si="23"/>
        <v>#VALUE!</v>
      </c>
      <c r="H238" s="6" t="e">
        <f t="shared" si="18"/>
        <v>#VALUE!</v>
      </c>
      <c r="I238" s="7">
        <f t="shared" si="19"/>
        <v>352500</v>
      </c>
      <c r="J238" s="8" t="e">
        <f t="shared" si="20"/>
        <v>#VALUE!</v>
      </c>
      <c r="K238">
        <v>235</v>
      </c>
    </row>
    <row r="239" spans="4:11" x14ac:dyDescent="0.35">
      <c r="D239">
        <v>236</v>
      </c>
      <c r="E239" t="e">
        <f t="shared" si="21"/>
        <v>#VALUE!</v>
      </c>
      <c r="F239" t="str">
        <f t="shared" si="22"/>
        <v/>
      </c>
      <c r="G239" t="e">
        <f t="shared" si="23"/>
        <v>#VALUE!</v>
      </c>
      <c r="H239" s="6" t="e">
        <f t="shared" si="18"/>
        <v>#VALUE!</v>
      </c>
      <c r="I239" s="7">
        <f t="shared" si="19"/>
        <v>354000</v>
      </c>
      <c r="J239" s="8" t="e">
        <f t="shared" si="20"/>
        <v>#VALUE!</v>
      </c>
      <c r="K239">
        <v>236</v>
      </c>
    </row>
    <row r="240" spans="4:11" x14ac:dyDescent="0.35">
      <c r="D240">
        <v>237</v>
      </c>
      <c r="E240" t="e">
        <f t="shared" si="21"/>
        <v>#VALUE!</v>
      </c>
      <c r="F240" t="str">
        <f t="shared" si="22"/>
        <v/>
      </c>
      <c r="G240" t="e">
        <f t="shared" si="23"/>
        <v>#VALUE!</v>
      </c>
      <c r="H240" s="6" t="e">
        <f t="shared" si="18"/>
        <v>#VALUE!</v>
      </c>
      <c r="I240" s="7">
        <f t="shared" si="19"/>
        <v>355500</v>
      </c>
      <c r="J240" s="8" t="e">
        <f t="shared" si="20"/>
        <v>#VALUE!</v>
      </c>
      <c r="K240">
        <v>237</v>
      </c>
    </row>
    <row r="241" spans="4:11" x14ac:dyDescent="0.35">
      <c r="D241">
        <v>238</v>
      </c>
      <c r="E241" t="e">
        <f t="shared" si="21"/>
        <v>#VALUE!</v>
      </c>
      <c r="F241" t="str">
        <f t="shared" si="22"/>
        <v/>
      </c>
      <c r="G241" t="e">
        <f t="shared" si="23"/>
        <v>#VALUE!</v>
      </c>
      <c r="H241" s="6" t="e">
        <f t="shared" si="18"/>
        <v>#VALUE!</v>
      </c>
      <c r="I241" s="7">
        <f t="shared" si="19"/>
        <v>357000</v>
      </c>
      <c r="J241" s="8" t="e">
        <f t="shared" si="20"/>
        <v>#VALUE!</v>
      </c>
      <c r="K241">
        <v>238</v>
      </c>
    </row>
    <row r="242" spans="4:11" x14ac:dyDescent="0.35">
      <c r="D242">
        <v>239</v>
      </c>
      <c r="E242" t="e">
        <f t="shared" si="21"/>
        <v>#VALUE!</v>
      </c>
      <c r="F242" t="str">
        <f t="shared" si="22"/>
        <v/>
      </c>
      <c r="G242" t="e">
        <f t="shared" si="23"/>
        <v>#VALUE!</v>
      </c>
      <c r="H242" s="6" t="e">
        <f t="shared" si="18"/>
        <v>#VALUE!</v>
      </c>
      <c r="I242" s="7">
        <f t="shared" si="19"/>
        <v>358500</v>
      </c>
      <c r="J242" s="8" t="e">
        <f t="shared" si="20"/>
        <v>#VALUE!</v>
      </c>
      <c r="K242">
        <v>239</v>
      </c>
    </row>
    <row r="243" spans="4:11" x14ac:dyDescent="0.35">
      <c r="D243">
        <v>240</v>
      </c>
      <c r="E243" t="e">
        <f t="shared" si="21"/>
        <v>#VALUE!</v>
      </c>
      <c r="F243" t="str">
        <f t="shared" si="22"/>
        <v/>
      </c>
      <c r="G243" t="e">
        <f t="shared" si="23"/>
        <v>#VALUE!</v>
      </c>
      <c r="H243" s="6" t="e">
        <f t="shared" si="18"/>
        <v>#VALUE!</v>
      </c>
      <c r="I243" s="7">
        <f t="shared" si="19"/>
        <v>360000</v>
      </c>
      <c r="J243" s="8" t="e">
        <f t="shared" si="20"/>
        <v>#VALUE!</v>
      </c>
      <c r="K243">
        <v>240</v>
      </c>
    </row>
    <row r="244" spans="4:11" x14ac:dyDescent="0.35">
      <c r="D244">
        <v>241</v>
      </c>
      <c r="E244" t="e">
        <f t="shared" si="21"/>
        <v>#VALUE!</v>
      </c>
      <c r="F244" t="str">
        <f t="shared" si="22"/>
        <v/>
      </c>
      <c r="G244" t="e">
        <f t="shared" si="23"/>
        <v>#VALUE!</v>
      </c>
      <c r="H244" s="6" t="e">
        <f t="shared" si="18"/>
        <v>#VALUE!</v>
      </c>
      <c r="I244" s="7">
        <f t="shared" si="19"/>
        <v>361500</v>
      </c>
      <c r="J244" s="8" t="e">
        <f t="shared" si="20"/>
        <v>#VALUE!</v>
      </c>
      <c r="K244">
        <v>241</v>
      </c>
    </row>
    <row r="245" spans="4:11" x14ac:dyDescent="0.35">
      <c r="D245">
        <v>242</v>
      </c>
      <c r="E245" t="e">
        <f t="shared" si="21"/>
        <v>#VALUE!</v>
      </c>
      <c r="F245" t="str">
        <f t="shared" si="22"/>
        <v/>
      </c>
      <c r="G245" t="e">
        <f t="shared" si="23"/>
        <v>#VALUE!</v>
      </c>
      <c r="H245" s="6" t="e">
        <f t="shared" si="18"/>
        <v>#VALUE!</v>
      </c>
      <c r="I245" s="7">
        <f t="shared" si="19"/>
        <v>363000</v>
      </c>
      <c r="J245" s="8" t="e">
        <f t="shared" si="20"/>
        <v>#VALUE!</v>
      </c>
      <c r="K245">
        <v>242</v>
      </c>
    </row>
    <row r="246" spans="4:11" x14ac:dyDescent="0.35">
      <c r="D246">
        <v>243</v>
      </c>
      <c r="E246" t="e">
        <f t="shared" si="21"/>
        <v>#VALUE!</v>
      </c>
      <c r="F246" t="str">
        <f t="shared" si="22"/>
        <v/>
      </c>
      <c r="G246" t="e">
        <f t="shared" si="23"/>
        <v>#VALUE!</v>
      </c>
      <c r="H246" s="6" t="e">
        <f t="shared" si="18"/>
        <v>#VALUE!</v>
      </c>
      <c r="I246" s="7">
        <f t="shared" si="19"/>
        <v>364500</v>
      </c>
      <c r="J246" s="8" t="e">
        <f t="shared" si="20"/>
        <v>#VALUE!</v>
      </c>
      <c r="K246">
        <v>243</v>
      </c>
    </row>
    <row r="247" spans="4:11" x14ac:dyDescent="0.35">
      <c r="D247">
        <v>244</v>
      </c>
      <c r="E247" t="e">
        <f t="shared" si="21"/>
        <v>#VALUE!</v>
      </c>
      <c r="F247" t="str">
        <f t="shared" si="22"/>
        <v/>
      </c>
      <c r="G247" t="e">
        <f t="shared" si="23"/>
        <v>#VALUE!</v>
      </c>
      <c r="H247" s="6" t="e">
        <f t="shared" si="18"/>
        <v>#VALUE!</v>
      </c>
      <c r="I247" s="7">
        <f t="shared" si="19"/>
        <v>366000</v>
      </c>
      <c r="J247" s="8" t="e">
        <f t="shared" si="20"/>
        <v>#VALUE!</v>
      </c>
      <c r="K247">
        <v>244</v>
      </c>
    </row>
    <row r="248" spans="4:11" x14ac:dyDescent="0.35">
      <c r="D248">
        <v>245</v>
      </c>
      <c r="E248" t="e">
        <f t="shared" si="21"/>
        <v>#VALUE!</v>
      </c>
      <c r="F248" t="str">
        <f t="shared" si="22"/>
        <v/>
      </c>
      <c r="G248" t="e">
        <f t="shared" si="23"/>
        <v>#VALUE!</v>
      </c>
      <c r="H248" s="6" t="e">
        <f t="shared" si="18"/>
        <v>#VALUE!</v>
      </c>
      <c r="I248" s="7">
        <f t="shared" si="19"/>
        <v>367500</v>
      </c>
      <c r="J248" s="8" t="e">
        <f t="shared" si="20"/>
        <v>#VALUE!</v>
      </c>
      <c r="K248">
        <v>245</v>
      </c>
    </row>
    <row r="249" spans="4:11" x14ac:dyDescent="0.35">
      <c r="D249">
        <v>246</v>
      </c>
      <c r="E249" t="e">
        <f t="shared" si="21"/>
        <v>#VALUE!</v>
      </c>
      <c r="F249" t="str">
        <f t="shared" si="22"/>
        <v/>
      </c>
      <c r="G249" t="e">
        <f t="shared" si="23"/>
        <v>#VALUE!</v>
      </c>
      <c r="H249" s="6" t="e">
        <f t="shared" si="18"/>
        <v>#VALUE!</v>
      </c>
      <c r="I249" s="7">
        <f t="shared" si="19"/>
        <v>369000</v>
      </c>
      <c r="J249" s="8" t="e">
        <f t="shared" si="20"/>
        <v>#VALUE!</v>
      </c>
      <c r="K249">
        <v>246</v>
      </c>
    </row>
    <row r="250" spans="4:11" x14ac:dyDescent="0.35">
      <c r="D250">
        <v>247</v>
      </c>
      <c r="E250" t="e">
        <f t="shared" si="21"/>
        <v>#VALUE!</v>
      </c>
      <c r="F250" t="str">
        <f t="shared" si="22"/>
        <v/>
      </c>
      <c r="G250" t="e">
        <f t="shared" si="23"/>
        <v>#VALUE!</v>
      </c>
      <c r="H250" s="6" t="e">
        <f t="shared" si="18"/>
        <v>#VALUE!</v>
      </c>
      <c r="I250" s="7">
        <f t="shared" si="19"/>
        <v>370500</v>
      </c>
      <c r="J250" s="8" t="e">
        <f t="shared" si="20"/>
        <v>#VALUE!</v>
      </c>
      <c r="K250">
        <v>247</v>
      </c>
    </row>
    <row r="251" spans="4:11" x14ac:dyDescent="0.35">
      <c r="D251">
        <v>248</v>
      </c>
      <c r="E251" t="e">
        <f t="shared" si="21"/>
        <v>#VALUE!</v>
      </c>
      <c r="F251" t="str">
        <f t="shared" si="22"/>
        <v/>
      </c>
      <c r="G251" t="e">
        <f t="shared" si="23"/>
        <v>#VALUE!</v>
      </c>
      <c r="H251" s="6" t="e">
        <f t="shared" si="18"/>
        <v>#VALUE!</v>
      </c>
      <c r="I251" s="7">
        <f t="shared" si="19"/>
        <v>372000</v>
      </c>
      <c r="J251" s="8" t="e">
        <f t="shared" si="20"/>
        <v>#VALUE!</v>
      </c>
      <c r="K251">
        <v>248</v>
      </c>
    </row>
    <row r="252" spans="4:11" x14ac:dyDescent="0.35">
      <c r="D252">
        <v>249</v>
      </c>
      <c r="E252" t="e">
        <f t="shared" si="21"/>
        <v>#VALUE!</v>
      </c>
      <c r="F252" t="str">
        <f t="shared" si="22"/>
        <v/>
      </c>
      <c r="G252" t="e">
        <f t="shared" si="23"/>
        <v>#VALUE!</v>
      </c>
      <c r="H252" s="6" t="e">
        <f t="shared" si="18"/>
        <v>#VALUE!</v>
      </c>
      <c r="I252" s="7">
        <f t="shared" si="19"/>
        <v>373500</v>
      </c>
      <c r="J252" s="8" t="e">
        <f t="shared" si="20"/>
        <v>#VALUE!</v>
      </c>
      <c r="K252">
        <v>249</v>
      </c>
    </row>
    <row r="253" spans="4:11" x14ac:dyDescent="0.35">
      <c r="D253">
        <v>250</v>
      </c>
      <c r="E253" t="e">
        <f t="shared" si="21"/>
        <v>#VALUE!</v>
      </c>
      <c r="F253" t="str">
        <f t="shared" si="22"/>
        <v/>
      </c>
      <c r="G253" t="e">
        <f t="shared" si="23"/>
        <v>#VALUE!</v>
      </c>
      <c r="H253" s="6" t="e">
        <f t="shared" si="18"/>
        <v>#VALUE!</v>
      </c>
      <c r="I253" s="7">
        <f t="shared" si="19"/>
        <v>375000</v>
      </c>
      <c r="J253" s="8" t="e">
        <f t="shared" si="20"/>
        <v>#VALUE!</v>
      </c>
      <c r="K253">
        <v>250</v>
      </c>
    </row>
    <row r="254" spans="4:11" x14ac:dyDescent="0.35">
      <c r="D254">
        <v>251</v>
      </c>
      <c r="E254" t="e">
        <f t="shared" si="21"/>
        <v>#VALUE!</v>
      </c>
      <c r="F254" t="str">
        <f t="shared" si="22"/>
        <v/>
      </c>
      <c r="G254" t="e">
        <f t="shared" si="23"/>
        <v>#VALUE!</v>
      </c>
      <c r="H254" s="6" t="e">
        <f t="shared" si="18"/>
        <v>#VALUE!</v>
      </c>
      <c r="I254" s="7">
        <f t="shared" si="19"/>
        <v>376500</v>
      </c>
      <c r="J254" s="8" t="e">
        <f t="shared" si="20"/>
        <v>#VALUE!</v>
      </c>
      <c r="K254">
        <v>251</v>
      </c>
    </row>
    <row r="255" spans="4:11" x14ac:dyDescent="0.35">
      <c r="D255">
        <v>252</v>
      </c>
      <c r="E255" t="e">
        <f t="shared" si="21"/>
        <v>#VALUE!</v>
      </c>
      <c r="F255" t="str">
        <f t="shared" si="22"/>
        <v/>
      </c>
      <c r="G255" t="e">
        <f t="shared" si="23"/>
        <v>#VALUE!</v>
      </c>
      <c r="H255" s="6" t="e">
        <f t="shared" si="18"/>
        <v>#VALUE!</v>
      </c>
      <c r="I255" s="7">
        <f t="shared" si="19"/>
        <v>378000</v>
      </c>
      <c r="J255" s="8" t="e">
        <f t="shared" si="20"/>
        <v>#VALUE!</v>
      </c>
      <c r="K255">
        <v>252</v>
      </c>
    </row>
    <row r="256" spans="4:11" x14ac:dyDescent="0.35">
      <c r="D256">
        <v>253</v>
      </c>
      <c r="E256" t="e">
        <f t="shared" si="21"/>
        <v>#VALUE!</v>
      </c>
      <c r="F256" t="str">
        <f t="shared" si="22"/>
        <v/>
      </c>
      <c r="G256" t="e">
        <f t="shared" si="23"/>
        <v>#VALUE!</v>
      </c>
      <c r="H256" s="6" t="e">
        <f t="shared" si="18"/>
        <v>#VALUE!</v>
      </c>
      <c r="I256" s="7">
        <f t="shared" si="19"/>
        <v>379500</v>
      </c>
      <c r="J256" s="8" t="e">
        <f t="shared" si="20"/>
        <v>#VALUE!</v>
      </c>
      <c r="K256">
        <v>253</v>
      </c>
    </row>
    <row r="257" spans="4:11" x14ac:dyDescent="0.35">
      <c r="D257">
        <v>254</v>
      </c>
      <c r="E257" t="e">
        <f t="shared" si="21"/>
        <v>#VALUE!</v>
      </c>
      <c r="F257" t="str">
        <f t="shared" si="22"/>
        <v/>
      </c>
      <c r="G257" t="e">
        <f t="shared" si="23"/>
        <v>#VALUE!</v>
      </c>
      <c r="H257" s="6" t="e">
        <f t="shared" si="18"/>
        <v>#VALUE!</v>
      </c>
      <c r="I257" s="7">
        <f t="shared" si="19"/>
        <v>381000</v>
      </c>
      <c r="J257" s="8" t="e">
        <f t="shared" si="20"/>
        <v>#VALUE!</v>
      </c>
      <c r="K257">
        <v>254</v>
      </c>
    </row>
    <row r="258" spans="4:11" x14ac:dyDescent="0.35">
      <c r="D258">
        <v>255</v>
      </c>
      <c r="E258" t="e">
        <f t="shared" si="21"/>
        <v>#VALUE!</v>
      </c>
      <c r="F258" t="str">
        <f t="shared" si="22"/>
        <v/>
      </c>
      <c r="G258" t="e">
        <f t="shared" si="23"/>
        <v>#VALUE!</v>
      </c>
      <c r="H258" s="6" t="e">
        <f t="shared" si="18"/>
        <v>#VALUE!</v>
      </c>
      <c r="I258" s="7">
        <f t="shared" si="19"/>
        <v>382500</v>
      </c>
      <c r="J258" s="8" t="e">
        <f t="shared" si="20"/>
        <v>#VALUE!</v>
      </c>
      <c r="K258">
        <v>255</v>
      </c>
    </row>
    <row r="259" spans="4:11" x14ac:dyDescent="0.35">
      <c r="D259">
        <v>256</v>
      </c>
      <c r="E259" t="e">
        <f t="shared" si="21"/>
        <v>#VALUE!</v>
      </c>
      <c r="F259" t="str">
        <f t="shared" si="22"/>
        <v/>
      </c>
      <c r="G259" t="e">
        <f t="shared" si="23"/>
        <v>#VALUE!</v>
      </c>
      <c r="H259" s="6" t="e">
        <f t="shared" ref="H259:H322" si="24">DMcostPERton*G259</f>
        <v>#VALUE!</v>
      </c>
      <c r="I259" s="7">
        <f t="shared" ref="I259:I322" si="25">CowPrice*D259</f>
        <v>384000</v>
      </c>
      <c r="J259" s="8" t="e">
        <f t="shared" ref="J259:J322" si="26">I259-H259</f>
        <v>#VALUE!</v>
      </c>
      <c r="K259">
        <v>256</v>
      </c>
    </row>
    <row r="260" spans="4:11" x14ac:dyDescent="0.35">
      <c r="D260">
        <v>257</v>
      </c>
      <c r="E260" t="e">
        <f t="shared" ref="E260:E323" si="27">DMneeded-(DMcow*D260)</f>
        <v>#VALUE!</v>
      </c>
      <c r="F260" t="str">
        <f t="shared" ref="F260:F323" si="28">DMavailable</f>
        <v/>
      </c>
      <c r="G260" t="e">
        <f t="shared" ref="G260:G323" si="29">E260-F260</f>
        <v>#VALUE!</v>
      </c>
      <c r="H260" s="6" t="e">
        <f t="shared" si="24"/>
        <v>#VALUE!</v>
      </c>
      <c r="I260" s="7">
        <f t="shared" si="25"/>
        <v>385500</v>
      </c>
      <c r="J260" s="8" t="e">
        <f t="shared" si="26"/>
        <v>#VALUE!</v>
      </c>
      <c r="K260">
        <v>257</v>
      </c>
    </row>
    <row r="261" spans="4:11" x14ac:dyDescent="0.35">
      <c r="D261">
        <v>258</v>
      </c>
      <c r="E261" t="e">
        <f t="shared" si="27"/>
        <v>#VALUE!</v>
      </c>
      <c r="F261" t="str">
        <f t="shared" si="28"/>
        <v/>
      </c>
      <c r="G261" t="e">
        <f t="shared" si="29"/>
        <v>#VALUE!</v>
      </c>
      <c r="H261" s="6" t="e">
        <f t="shared" si="24"/>
        <v>#VALUE!</v>
      </c>
      <c r="I261" s="7">
        <f t="shared" si="25"/>
        <v>387000</v>
      </c>
      <c r="J261" s="8" t="e">
        <f t="shared" si="26"/>
        <v>#VALUE!</v>
      </c>
      <c r="K261">
        <v>258</v>
      </c>
    </row>
    <row r="262" spans="4:11" x14ac:dyDescent="0.35">
      <c r="D262">
        <v>259</v>
      </c>
      <c r="E262" t="e">
        <f t="shared" si="27"/>
        <v>#VALUE!</v>
      </c>
      <c r="F262" t="str">
        <f t="shared" si="28"/>
        <v/>
      </c>
      <c r="G262" t="e">
        <f t="shared" si="29"/>
        <v>#VALUE!</v>
      </c>
      <c r="H262" s="6" t="e">
        <f t="shared" si="24"/>
        <v>#VALUE!</v>
      </c>
      <c r="I262" s="7">
        <f t="shared" si="25"/>
        <v>388500</v>
      </c>
      <c r="J262" s="8" t="e">
        <f t="shared" si="26"/>
        <v>#VALUE!</v>
      </c>
      <c r="K262">
        <v>259</v>
      </c>
    </row>
    <row r="263" spans="4:11" x14ac:dyDescent="0.35">
      <c r="D263">
        <v>260</v>
      </c>
      <c r="E263" t="e">
        <f t="shared" si="27"/>
        <v>#VALUE!</v>
      </c>
      <c r="F263" t="str">
        <f t="shared" si="28"/>
        <v/>
      </c>
      <c r="G263" t="e">
        <f t="shared" si="29"/>
        <v>#VALUE!</v>
      </c>
      <c r="H263" s="6" t="e">
        <f t="shared" si="24"/>
        <v>#VALUE!</v>
      </c>
      <c r="I263" s="7">
        <f t="shared" si="25"/>
        <v>390000</v>
      </c>
      <c r="J263" s="8" t="e">
        <f t="shared" si="26"/>
        <v>#VALUE!</v>
      </c>
      <c r="K263">
        <v>260</v>
      </c>
    </row>
    <row r="264" spans="4:11" x14ac:dyDescent="0.35">
      <c r="D264">
        <v>261</v>
      </c>
      <c r="E264" t="e">
        <f t="shared" si="27"/>
        <v>#VALUE!</v>
      </c>
      <c r="F264" t="str">
        <f t="shared" si="28"/>
        <v/>
      </c>
      <c r="G264" t="e">
        <f t="shared" si="29"/>
        <v>#VALUE!</v>
      </c>
      <c r="H264" s="6" t="e">
        <f t="shared" si="24"/>
        <v>#VALUE!</v>
      </c>
      <c r="I264" s="7">
        <f t="shared" si="25"/>
        <v>391500</v>
      </c>
      <c r="J264" s="8" t="e">
        <f t="shared" si="26"/>
        <v>#VALUE!</v>
      </c>
      <c r="K264">
        <v>261</v>
      </c>
    </row>
    <row r="265" spans="4:11" x14ac:dyDescent="0.35">
      <c r="D265">
        <v>262</v>
      </c>
      <c r="E265" t="e">
        <f t="shared" si="27"/>
        <v>#VALUE!</v>
      </c>
      <c r="F265" t="str">
        <f t="shared" si="28"/>
        <v/>
      </c>
      <c r="G265" t="e">
        <f t="shared" si="29"/>
        <v>#VALUE!</v>
      </c>
      <c r="H265" s="6" t="e">
        <f t="shared" si="24"/>
        <v>#VALUE!</v>
      </c>
      <c r="I265" s="7">
        <f t="shared" si="25"/>
        <v>393000</v>
      </c>
      <c r="J265" s="8" t="e">
        <f t="shared" si="26"/>
        <v>#VALUE!</v>
      </c>
      <c r="K265">
        <v>262</v>
      </c>
    </row>
    <row r="266" spans="4:11" x14ac:dyDescent="0.35">
      <c r="D266">
        <v>263</v>
      </c>
      <c r="E266" t="e">
        <f t="shared" si="27"/>
        <v>#VALUE!</v>
      </c>
      <c r="F266" t="str">
        <f t="shared" si="28"/>
        <v/>
      </c>
      <c r="G266" t="e">
        <f t="shared" si="29"/>
        <v>#VALUE!</v>
      </c>
      <c r="H266" s="6" t="e">
        <f t="shared" si="24"/>
        <v>#VALUE!</v>
      </c>
      <c r="I266" s="7">
        <f t="shared" si="25"/>
        <v>394500</v>
      </c>
      <c r="J266" s="8" t="e">
        <f t="shared" si="26"/>
        <v>#VALUE!</v>
      </c>
      <c r="K266">
        <v>263</v>
      </c>
    </row>
    <row r="267" spans="4:11" x14ac:dyDescent="0.35">
      <c r="D267">
        <v>264</v>
      </c>
      <c r="E267" t="e">
        <f t="shared" si="27"/>
        <v>#VALUE!</v>
      </c>
      <c r="F267" t="str">
        <f t="shared" si="28"/>
        <v/>
      </c>
      <c r="G267" t="e">
        <f t="shared" si="29"/>
        <v>#VALUE!</v>
      </c>
      <c r="H267" s="6" t="e">
        <f t="shared" si="24"/>
        <v>#VALUE!</v>
      </c>
      <c r="I267" s="7">
        <f t="shared" si="25"/>
        <v>396000</v>
      </c>
      <c r="J267" s="8" t="e">
        <f t="shared" si="26"/>
        <v>#VALUE!</v>
      </c>
      <c r="K267">
        <v>264</v>
      </c>
    </row>
    <row r="268" spans="4:11" x14ac:dyDescent="0.35">
      <c r="D268">
        <v>265</v>
      </c>
      <c r="E268" t="e">
        <f t="shared" si="27"/>
        <v>#VALUE!</v>
      </c>
      <c r="F268" t="str">
        <f t="shared" si="28"/>
        <v/>
      </c>
      <c r="G268" t="e">
        <f t="shared" si="29"/>
        <v>#VALUE!</v>
      </c>
      <c r="H268" s="6" t="e">
        <f t="shared" si="24"/>
        <v>#VALUE!</v>
      </c>
      <c r="I268" s="7">
        <f t="shared" si="25"/>
        <v>397500</v>
      </c>
      <c r="J268" s="8" t="e">
        <f t="shared" si="26"/>
        <v>#VALUE!</v>
      </c>
      <c r="K268">
        <v>265</v>
      </c>
    </row>
    <row r="269" spans="4:11" x14ac:dyDescent="0.35">
      <c r="D269">
        <v>266</v>
      </c>
      <c r="E269" t="e">
        <f t="shared" si="27"/>
        <v>#VALUE!</v>
      </c>
      <c r="F269" t="str">
        <f t="shared" si="28"/>
        <v/>
      </c>
      <c r="G269" t="e">
        <f t="shared" si="29"/>
        <v>#VALUE!</v>
      </c>
      <c r="H269" s="6" t="e">
        <f t="shared" si="24"/>
        <v>#VALUE!</v>
      </c>
      <c r="I269" s="7">
        <f t="shared" si="25"/>
        <v>399000</v>
      </c>
      <c r="J269" s="8" t="e">
        <f t="shared" si="26"/>
        <v>#VALUE!</v>
      </c>
      <c r="K269">
        <v>266</v>
      </c>
    </row>
    <row r="270" spans="4:11" x14ac:dyDescent="0.35">
      <c r="D270">
        <v>267</v>
      </c>
      <c r="E270" t="e">
        <f t="shared" si="27"/>
        <v>#VALUE!</v>
      </c>
      <c r="F270" t="str">
        <f t="shared" si="28"/>
        <v/>
      </c>
      <c r="G270" t="e">
        <f t="shared" si="29"/>
        <v>#VALUE!</v>
      </c>
      <c r="H270" s="6" t="e">
        <f t="shared" si="24"/>
        <v>#VALUE!</v>
      </c>
      <c r="I270" s="7">
        <f t="shared" si="25"/>
        <v>400500</v>
      </c>
      <c r="J270" s="8" t="e">
        <f t="shared" si="26"/>
        <v>#VALUE!</v>
      </c>
      <c r="K270">
        <v>267</v>
      </c>
    </row>
    <row r="271" spans="4:11" x14ac:dyDescent="0.35">
      <c r="D271">
        <v>268</v>
      </c>
      <c r="E271" t="e">
        <f t="shared" si="27"/>
        <v>#VALUE!</v>
      </c>
      <c r="F271" t="str">
        <f t="shared" si="28"/>
        <v/>
      </c>
      <c r="G271" t="e">
        <f t="shared" si="29"/>
        <v>#VALUE!</v>
      </c>
      <c r="H271" s="6" t="e">
        <f t="shared" si="24"/>
        <v>#VALUE!</v>
      </c>
      <c r="I271" s="7">
        <f t="shared" si="25"/>
        <v>402000</v>
      </c>
      <c r="J271" s="8" t="e">
        <f t="shared" si="26"/>
        <v>#VALUE!</v>
      </c>
      <c r="K271">
        <v>268</v>
      </c>
    </row>
    <row r="272" spans="4:11" x14ac:dyDescent="0.35">
      <c r="D272">
        <v>269</v>
      </c>
      <c r="E272" t="e">
        <f t="shared" si="27"/>
        <v>#VALUE!</v>
      </c>
      <c r="F272" t="str">
        <f t="shared" si="28"/>
        <v/>
      </c>
      <c r="G272" t="e">
        <f t="shared" si="29"/>
        <v>#VALUE!</v>
      </c>
      <c r="H272" s="6" t="e">
        <f t="shared" si="24"/>
        <v>#VALUE!</v>
      </c>
      <c r="I272" s="7">
        <f t="shared" si="25"/>
        <v>403500</v>
      </c>
      <c r="J272" s="8" t="e">
        <f t="shared" si="26"/>
        <v>#VALUE!</v>
      </c>
      <c r="K272">
        <v>269</v>
      </c>
    </row>
    <row r="273" spans="4:11" x14ac:dyDescent="0.35">
      <c r="D273">
        <v>270</v>
      </c>
      <c r="E273" t="e">
        <f t="shared" si="27"/>
        <v>#VALUE!</v>
      </c>
      <c r="F273" t="str">
        <f t="shared" si="28"/>
        <v/>
      </c>
      <c r="G273" t="e">
        <f t="shared" si="29"/>
        <v>#VALUE!</v>
      </c>
      <c r="H273" s="6" t="e">
        <f t="shared" si="24"/>
        <v>#VALUE!</v>
      </c>
      <c r="I273" s="7">
        <f t="shared" si="25"/>
        <v>405000</v>
      </c>
      <c r="J273" s="8" t="e">
        <f t="shared" si="26"/>
        <v>#VALUE!</v>
      </c>
      <c r="K273">
        <v>270</v>
      </c>
    </row>
    <row r="274" spans="4:11" x14ac:dyDescent="0.35">
      <c r="D274">
        <v>271</v>
      </c>
      <c r="E274" t="e">
        <f t="shared" si="27"/>
        <v>#VALUE!</v>
      </c>
      <c r="F274" t="str">
        <f t="shared" si="28"/>
        <v/>
      </c>
      <c r="G274" t="e">
        <f t="shared" si="29"/>
        <v>#VALUE!</v>
      </c>
      <c r="H274" s="6" t="e">
        <f t="shared" si="24"/>
        <v>#VALUE!</v>
      </c>
      <c r="I274" s="7">
        <f t="shared" si="25"/>
        <v>406500</v>
      </c>
      <c r="J274" s="8" t="e">
        <f t="shared" si="26"/>
        <v>#VALUE!</v>
      </c>
      <c r="K274">
        <v>271</v>
      </c>
    </row>
    <row r="275" spans="4:11" x14ac:dyDescent="0.35">
      <c r="D275">
        <v>272</v>
      </c>
      <c r="E275" t="e">
        <f t="shared" si="27"/>
        <v>#VALUE!</v>
      </c>
      <c r="F275" t="str">
        <f t="shared" si="28"/>
        <v/>
      </c>
      <c r="G275" t="e">
        <f t="shared" si="29"/>
        <v>#VALUE!</v>
      </c>
      <c r="H275" s="6" t="e">
        <f t="shared" si="24"/>
        <v>#VALUE!</v>
      </c>
      <c r="I275" s="7">
        <f t="shared" si="25"/>
        <v>408000</v>
      </c>
      <c r="J275" s="8" t="e">
        <f t="shared" si="26"/>
        <v>#VALUE!</v>
      </c>
      <c r="K275">
        <v>272</v>
      </c>
    </row>
    <row r="276" spans="4:11" x14ac:dyDescent="0.35">
      <c r="D276">
        <v>273</v>
      </c>
      <c r="E276" t="e">
        <f t="shared" si="27"/>
        <v>#VALUE!</v>
      </c>
      <c r="F276" t="str">
        <f t="shared" si="28"/>
        <v/>
      </c>
      <c r="G276" t="e">
        <f t="shared" si="29"/>
        <v>#VALUE!</v>
      </c>
      <c r="H276" s="6" t="e">
        <f t="shared" si="24"/>
        <v>#VALUE!</v>
      </c>
      <c r="I276" s="7">
        <f t="shared" si="25"/>
        <v>409500</v>
      </c>
      <c r="J276" s="8" t="e">
        <f t="shared" si="26"/>
        <v>#VALUE!</v>
      </c>
      <c r="K276">
        <v>273</v>
      </c>
    </row>
    <row r="277" spans="4:11" x14ac:dyDescent="0.35">
      <c r="D277">
        <v>274</v>
      </c>
      <c r="E277" t="e">
        <f t="shared" si="27"/>
        <v>#VALUE!</v>
      </c>
      <c r="F277" t="str">
        <f t="shared" si="28"/>
        <v/>
      </c>
      <c r="G277" t="e">
        <f t="shared" si="29"/>
        <v>#VALUE!</v>
      </c>
      <c r="H277" s="6" t="e">
        <f t="shared" si="24"/>
        <v>#VALUE!</v>
      </c>
      <c r="I277" s="7">
        <f t="shared" si="25"/>
        <v>411000</v>
      </c>
      <c r="J277" s="8" t="e">
        <f t="shared" si="26"/>
        <v>#VALUE!</v>
      </c>
      <c r="K277">
        <v>274</v>
      </c>
    </row>
    <row r="278" spans="4:11" x14ac:dyDescent="0.35">
      <c r="D278">
        <v>275</v>
      </c>
      <c r="E278" t="e">
        <f t="shared" si="27"/>
        <v>#VALUE!</v>
      </c>
      <c r="F278" t="str">
        <f t="shared" si="28"/>
        <v/>
      </c>
      <c r="G278" t="e">
        <f t="shared" si="29"/>
        <v>#VALUE!</v>
      </c>
      <c r="H278" s="6" t="e">
        <f t="shared" si="24"/>
        <v>#VALUE!</v>
      </c>
      <c r="I278" s="7">
        <f t="shared" si="25"/>
        <v>412500</v>
      </c>
      <c r="J278" s="8" t="e">
        <f t="shared" si="26"/>
        <v>#VALUE!</v>
      </c>
      <c r="K278">
        <v>275</v>
      </c>
    </row>
    <row r="279" spans="4:11" x14ac:dyDescent="0.35">
      <c r="D279">
        <v>276</v>
      </c>
      <c r="E279" t="e">
        <f t="shared" si="27"/>
        <v>#VALUE!</v>
      </c>
      <c r="F279" t="str">
        <f t="shared" si="28"/>
        <v/>
      </c>
      <c r="G279" t="e">
        <f t="shared" si="29"/>
        <v>#VALUE!</v>
      </c>
      <c r="H279" s="6" t="e">
        <f t="shared" si="24"/>
        <v>#VALUE!</v>
      </c>
      <c r="I279" s="7">
        <f t="shared" si="25"/>
        <v>414000</v>
      </c>
      <c r="J279" s="8" t="e">
        <f t="shared" si="26"/>
        <v>#VALUE!</v>
      </c>
      <c r="K279">
        <v>276</v>
      </c>
    </row>
    <row r="280" spans="4:11" x14ac:dyDescent="0.35">
      <c r="D280">
        <v>277</v>
      </c>
      <c r="E280" t="e">
        <f t="shared" si="27"/>
        <v>#VALUE!</v>
      </c>
      <c r="F280" t="str">
        <f t="shared" si="28"/>
        <v/>
      </c>
      <c r="G280" t="e">
        <f t="shared" si="29"/>
        <v>#VALUE!</v>
      </c>
      <c r="H280" s="6" t="e">
        <f t="shared" si="24"/>
        <v>#VALUE!</v>
      </c>
      <c r="I280" s="7">
        <f t="shared" si="25"/>
        <v>415500</v>
      </c>
      <c r="J280" s="8" t="e">
        <f t="shared" si="26"/>
        <v>#VALUE!</v>
      </c>
      <c r="K280">
        <v>277</v>
      </c>
    </row>
    <row r="281" spans="4:11" x14ac:dyDescent="0.35">
      <c r="D281">
        <v>278</v>
      </c>
      <c r="E281" t="e">
        <f t="shared" si="27"/>
        <v>#VALUE!</v>
      </c>
      <c r="F281" t="str">
        <f t="shared" si="28"/>
        <v/>
      </c>
      <c r="G281" t="e">
        <f t="shared" si="29"/>
        <v>#VALUE!</v>
      </c>
      <c r="H281" s="6" t="e">
        <f t="shared" si="24"/>
        <v>#VALUE!</v>
      </c>
      <c r="I281" s="7">
        <f t="shared" si="25"/>
        <v>417000</v>
      </c>
      <c r="J281" s="8" t="e">
        <f t="shared" si="26"/>
        <v>#VALUE!</v>
      </c>
      <c r="K281">
        <v>278</v>
      </c>
    </row>
    <row r="282" spans="4:11" x14ac:dyDescent="0.35">
      <c r="D282">
        <v>279</v>
      </c>
      <c r="E282" t="e">
        <f t="shared" si="27"/>
        <v>#VALUE!</v>
      </c>
      <c r="F282" t="str">
        <f t="shared" si="28"/>
        <v/>
      </c>
      <c r="G282" t="e">
        <f t="shared" si="29"/>
        <v>#VALUE!</v>
      </c>
      <c r="H282" s="6" t="e">
        <f t="shared" si="24"/>
        <v>#VALUE!</v>
      </c>
      <c r="I282" s="7">
        <f t="shared" si="25"/>
        <v>418500</v>
      </c>
      <c r="J282" s="8" t="e">
        <f t="shared" si="26"/>
        <v>#VALUE!</v>
      </c>
      <c r="K282">
        <v>279</v>
      </c>
    </row>
    <row r="283" spans="4:11" x14ac:dyDescent="0.35">
      <c r="D283">
        <v>280</v>
      </c>
      <c r="E283" t="e">
        <f t="shared" si="27"/>
        <v>#VALUE!</v>
      </c>
      <c r="F283" t="str">
        <f t="shared" si="28"/>
        <v/>
      </c>
      <c r="G283" t="e">
        <f t="shared" si="29"/>
        <v>#VALUE!</v>
      </c>
      <c r="H283" s="6" t="e">
        <f t="shared" si="24"/>
        <v>#VALUE!</v>
      </c>
      <c r="I283" s="7">
        <f t="shared" si="25"/>
        <v>420000</v>
      </c>
      <c r="J283" s="8" t="e">
        <f t="shared" si="26"/>
        <v>#VALUE!</v>
      </c>
      <c r="K283">
        <v>280</v>
      </c>
    </row>
    <row r="284" spans="4:11" x14ac:dyDescent="0.35">
      <c r="D284">
        <v>281</v>
      </c>
      <c r="E284" t="e">
        <f t="shared" si="27"/>
        <v>#VALUE!</v>
      </c>
      <c r="F284" t="str">
        <f t="shared" si="28"/>
        <v/>
      </c>
      <c r="G284" t="e">
        <f t="shared" si="29"/>
        <v>#VALUE!</v>
      </c>
      <c r="H284" s="6" t="e">
        <f t="shared" si="24"/>
        <v>#VALUE!</v>
      </c>
      <c r="I284" s="7">
        <f t="shared" si="25"/>
        <v>421500</v>
      </c>
      <c r="J284" s="8" t="e">
        <f t="shared" si="26"/>
        <v>#VALUE!</v>
      </c>
      <c r="K284">
        <v>281</v>
      </c>
    </row>
    <row r="285" spans="4:11" x14ac:dyDescent="0.35">
      <c r="D285">
        <v>282</v>
      </c>
      <c r="E285" t="e">
        <f t="shared" si="27"/>
        <v>#VALUE!</v>
      </c>
      <c r="F285" t="str">
        <f t="shared" si="28"/>
        <v/>
      </c>
      <c r="G285" t="e">
        <f t="shared" si="29"/>
        <v>#VALUE!</v>
      </c>
      <c r="H285" s="6" t="e">
        <f t="shared" si="24"/>
        <v>#VALUE!</v>
      </c>
      <c r="I285" s="7">
        <f t="shared" si="25"/>
        <v>423000</v>
      </c>
      <c r="J285" s="8" t="e">
        <f t="shared" si="26"/>
        <v>#VALUE!</v>
      </c>
      <c r="K285">
        <v>282</v>
      </c>
    </row>
    <row r="286" spans="4:11" x14ac:dyDescent="0.35">
      <c r="D286">
        <v>283</v>
      </c>
      <c r="E286" t="e">
        <f t="shared" si="27"/>
        <v>#VALUE!</v>
      </c>
      <c r="F286" t="str">
        <f t="shared" si="28"/>
        <v/>
      </c>
      <c r="G286" t="e">
        <f t="shared" si="29"/>
        <v>#VALUE!</v>
      </c>
      <c r="H286" s="6" t="e">
        <f t="shared" si="24"/>
        <v>#VALUE!</v>
      </c>
      <c r="I286" s="7">
        <f t="shared" si="25"/>
        <v>424500</v>
      </c>
      <c r="J286" s="8" t="e">
        <f t="shared" si="26"/>
        <v>#VALUE!</v>
      </c>
      <c r="K286">
        <v>283</v>
      </c>
    </row>
    <row r="287" spans="4:11" x14ac:dyDescent="0.35">
      <c r="D287">
        <v>284</v>
      </c>
      <c r="E287" t="e">
        <f t="shared" si="27"/>
        <v>#VALUE!</v>
      </c>
      <c r="F287" t="str">
        <f t="shared" si="28"/>
        <v/>
      </c>
      <c r="G287" t="e">
        <f t="shared" si="29"/>
        <v>#VALUE!</v>
      </c>
      <c r="H287" s="6" t="e">
        <f t="shared" si="24"/>
        <v>#VALUE!</v>
      </c>
      <c r="I287" s="7">
        <f t="shared" si="25"/>
        <v>426000</v>
      </c>
      <c r="J287" s="8" t="e">
        <f t="shared" si="26"/>
        <v>#VALUE!</v>
      </c>
      <c r="K287">
        <v>284</v>
      </c>
    </row>
    <row r="288" spans="4:11" x14ac:dyDescent="0.35">
      <c r="D288">
        <v>285</v>
      </c>
      <c r="E288" t="e">
        <f t="shared" si="27"/>
        <v>#VALUE!</v>
      </c>
      <c r="F288" t="str">
        <f t="shared" si="28"/>
        <v/>
      </c>
      <c r="G288" t="e">
        <f t="shared" si="29"/>
        <v>#VALUE!</v>
      </c>
      <c r="H288" s="6" t="e">
        <f t="shared" si="24"/>
        <v>#VALUE!</v>
      </c>
      <c r="I288" s="7">
        <f t="shared" si="25"/>
        <v>427500</v>
      </c>
      <c r="J288" s="8" t="e">
        <f t="shared" si="26"/>
        <v>#VALUE!</v>
      </c>
      <c r="K288">
        <v>285</v>
      </c>
    </row>
    <row r="289" spans="4:11" x14ac:dyDescent="0.35">
      <c r="D289">
        <v>286</v>
      </c>
      <c r="E289" t="e">
        <f t="shared" si="27"/>
        <v>#VALUE!</v>
      </c>
      <c r="F289" t="str">
        <f t="shared" si="28"/>
        <v/>
      </c>
      <c r="G289" t="e">
        <f t="shared" si="29"/>
        <v>#VALUE!</v>
      </c>
      <c r="H289" s="6" t="e">
        <f t="shared" si="24"/>
        <v>#VALUE!</v>
      </c>
      <c r="I289" s="7">
        <f t="shared" si="25"/>
        <v>429000</v>
      </c>
      <c r="J289" s="8" t="e">
        <f t="shared" si="26"/>
        <v>#VALUE!</v>
      </c>
      <c r="K289">
        <v>286</v>
      </c>
    </row>
    <row r="290" spans="4:11" x14ac:dyDescent="0.35">
      <c r="D290">
        <v>287</v>
      </c>
      <c r="E290" t="e">
        <f t="shared" si="27"/>
        <v>#VALUE!</v>
      </c>
      <c r="F290" t="str">
        <f t="shared" si="28"/>
        <v/>
      </c>
      <c r="G290" t="e">
        <f t="shared" si="29"/>
        <v>#VALUE!</v>
      </c>
      <c r="H290" s="6" t="e">
        <f t="shared" si="24"/>
        <v>#VALUE!</v>
      </c>
      <c r="I290" s="7">
        <f t="shared" si="25"/>
        <v>430500</v>
      </c>
      <c r="J290" s="8" t="e">
        <f t="shared" si="26"/>
        <v>#VALUE!</v>
      </c>
      <c r="K290">
        <v>287</v>
      </c>
    </row>
    <row r="291" spans="4:11" x14ac:dyDescent="0.35">
      <c r="D291">
        <v>288</v>
      </c>
      <c r="E291" t="e">
        <f t="shared" si="27"/>
        <v>#VALUE!</v>
      </c>
      <c r="F291" t="str">
        <f t="shared" si="28"/>
        <v/>
      </c>
      <c r="G291" t="e">
        <f t="shared" si="29"/>
        <v>#VALUE!</v>
      </c>
      <c r="H291" s="6" t="e">
        <f t="shared" si="24"/>
        <v>#VALUE!</v>
      </c>
      <c r="I291" s="7">
        <f t="shared" si="25"/>
        <v>432000</v>
      </c>
      <c r="J291" s="8" t="e">
        <f t="shared" si="26"/>
        <v>#VALUE!</v>
      </c>
      <c r="K291">
        <v>288</v>
      </c>
    </row>
    <row r="292" spans="4:11" x14ac:dyDescent="0.35">
      <c r="D292">
        <v>289</v>
      </c>
      <c r="E292" t="e">
        <f t="shared" si="27"/>
        <v>#VALUE!</v>
      </c>
      <c r="F292" t="str">
        <f t="shared" si="28"/>
        <v/>
      </c>
      <c r="G292" t="e">
        <f t="shared" si="29"/>
        <v>#VALUE!</v>
      </c>
      <c r="H292" s="6" t="e">
        <f t="shared" si="24"/>
        <v>#VALUE!</v>
      </c>
      <c r="I292" s="7">
        <f t="shared" si="25"/>
        <v>433500</v>
      </c>
      <c r="J292" s="8" t="e">
        <f t="shared" si="26"/>
        <v>#VALUE!</v>
      </c>
      <c r="K292">
        <v>289</v>
      </c>
    </row>
    <row r="293" spans="4:11" x14ac:dyDescent="0.35">
      <c r="D293">
        <v>290</v>
      </c>
      <c r="E293" t="e">
        <f t="shared" si="27"/>
        <v>#VALUE!</v>
      </c>
      <c r="F293" t="str">
        <f t="shared" si="28"/>
        <v/>
      </c>
      <c r="G293" t="e">
        <f t="shared" si="29"/>
        <v>#VALUE!</v>
      </c>
      <c r="H293" s="6" t="e">
        <f t="shared" si="24"/>
        <v>#VALUE!</v>
      </c>
      <c r="I293" s="7">
        <f t="shared" si="25"/>
        <v>435000</v>
      </c>
      <c r="J293" s="8" t="e">
        <f t="shared" si="26"/>
        <v>#VALUE!</v>
      </c>
      <c r="K293">
        <v>290</v>
      </c>
    </row>
    <row r="294" spans="4:11" x14ac:dyDescent="0.35">
      <c r="D294">
        <v>291</v>
      </c>
      <c r="E294" t="e">
        <f t="shared" si="27"/>
        <v>#VALUE!</v>
      </c>
      <c r="F294" t="str">
        <f t="shared" si="28"/>
        <v/>
      </c>
      <c r="G294" t="e">
        <f t="shared" si="29"/>
        <v>#VALUE!</v>
      </c>
      <c r="H294" s="6" t="e">
        <f t="shared" si="24"/>
        <v>#VALUE!</v>
      </c>
      <c r="I294" s="7">
        <f t="shared" si="25"/>
        <v>436500</v>
      </c>
      <c r="J294" s="8" t="e">
        <f t="shared" si="26"/>
        <v>#VALUE!</v>
      </c>
      <c r="K294">
        <v>291</v>
      </c>
    </row>
    <row r="295" spans="4:11" x14ac:dyDescent="0.35">
      <c r="D295">
        <v>292</v>
      </c>
      <c r="E295" t="e">
        <f t="shared" si="27"/>
        <v>#VALUE!</v>
      </c>
      <c r="F295" t="str">
        <f t="shared" si="28"/>
        <v/>
      </c>
      <c r="G295" t="e">
        <f t="shared" si="29"/>
        <v>#VALUE!</v>
      </c>
      <c r="H295" s="6" t="e">
        <f t="shared" si="24"/>
        <v>#VALUE!</v>
      </c>
      <c r="I295" s="7">
        <f t="shared" si="25"/>
        <v>438000</v>
      </c>
      <c r="J295" s="8" t="e">
        <f t="shared" si="26"/>
        <v>#VALUE!</v>
      </c>
      <c r="K295">
        <v>292</v>
      </c>
    </row>
    <row r="296" spans="4:11" x14ac:dyDescent="0.35">
      <c r="D296">
        <v>293</v>
      </c>
      <c r="E296" t="e">
        <f t="shared" si="27"/>
        <v>#VALUE!</v>
      </c>
      <c r="F296" t="str">
        <f t="shared" si="28"/>
        <v/>
      </c>
      <c r="G296" t="e">
        <f t="shared" si="29"/>
        <v>#VALUE!</v>
      </c>
      <c r="H296" s="6" t="e">
        <f t="shared" si="24"/>
        <v>#VALUE!</v>
      </c>
      <c r="I296" s="7">
        <f t="shared" si="25"/>
        <v>439500</v>
      </c>
      <c r="J296" s="8" t="e">
        <f t="shared" si="26"/>
        <v>#VALUE!</v>
      </c>
      <c r="K296">
        <v>293</v>
      </c>
    </row>
    <row r="297" spans="4:11" x14ac:dyDescent="0.35">
      <c r="D297">
        <v>294</v>
      </c>
      <c r="E297" t="e">
        <f t="shared" si="27"/>
        <v>#VALUE!</v>
      </c>
      <c r="F297" t="str">
        <f t="shared" si="28"/>
        <v/>
      </c>
      <c r="G297" t="e">
        <f t="shared" si="29"/>
        <v>#VALUE!</v>
      </c>
      <c r="H297" s="6" t="e">
        <f t="shared" si="24"/>
        <v>#VALUE!</v>
      </c>
      <c r="I297" s="7">
        <f t="shared" si="25"/>
        <v>441000</v>
      </c>
      <c r="J297" s="8" t="e">
        <f t="shared" si="26"/>
        <v>#VALUE!</v>
      </c>
      <c r="K297">
        <v>294</v>
      </c>
    </row>
    <row r="298" spans="4:11" x14ac:dyDescent="0.35">
      <c r="D298">
        <v>295</v>
      </c>
      <c r="E298" t="e">
        <f t="shared" si="27"/>
        <v>#VALUE!</v>
      </c>
      <c r="F298" t="str">
        <f t="shared" si="28"/>
        <v/>
      </c>
      <c r="G298" t="e">
        <f t="shared" si="29"/>
        <v>#VALUE!</v>
      </c>
      <c r="H298" s="6" t="e">
        <f t="shared" si="24"/>
        <v>#VALUE!</v>
      </c>
      <c r="I298" s="7">
        <f t="shared" si="25"/>
        <v>442500</v>
      </c>
      <c r="J298" s="8" t="e">
        <f t="shared" si="26"/>
        <v>#VALUE!</v>
      </c>
      <c r="K298">
        <v>295</v>
      </c>
    </row>
    <row r="299" spans="4:11" x14ac:dyDescent="0.35">
      <c r="D299">
        <v>296</v>
      </c>
      <c r="E299" t="e">
        <f t="shared" si="27"/>
        <v>#VALUE!</v>
      </c>
      <c r="F299" t="str">
        <f t="shared" si="28"/>
        <v/>
      </c>
      <c r="G299" t="e">
        <f t="shared" si="29"/>
        <v>#VALUE!</v>
      </c>
      <c r="H299" s="6" t="e">
        <f t="shared" si="24"/>
        <v>#VALUE!</v>
      </c>
      <c r="I299" s="7">
        <f t="shared" si="25"/>
        <v>444000</v>
      </c>
      <c r="J299" s="8" t="e">
        <f t="shared" si="26"/>
        <v>#VALUE!</v>
      </c>
      <c r="K299">
        <v>296</v>
      </c>
    </row>
    <row r="300" spans="4:11" x14ac:dyDescent="0.35">
      <c r="D300">
        <v>297</v>
      </c>
      <c r="E300" t="e">
        <f t="shared" si="27"/>
        <v>#VALUE!</v>
      </c>
      <c r="F300" t="str">
        <f t="shared" si="28"/>
        <v/>
      </c>
      <c r="G300" t="e">
        <f t="shared" si="29"/>
        <v>#VALUE!</v>
      </c>
      <c r="H300" s="6" t="e">
        <f t="shared" si="24"/>
        <v>#VALUE!</v>
      </c>
      <c r="I300" s="7">
        <f t="shared" si="25"/>
        <v>445500</v>
      </c>
      <c r="J300" s="8" t="e">
        <f t="shared" si="26"/>
        <v>#VALUE!</v>
      </c>
      <c r="K300">
        <v>297</v>
      </c>
    </row>
    <row r="301" spans="4:11" x14ac:dyDescent="0.35">
      <c r="D301">
        <v>298</v>
      </c>
      <c r="E301" t="e">
        <f t="shared" si="27"/>
        <v>#VALUE!</v>
      </c>
      <c r="F301" t="str">
        <f t="shared" si="28"/>
        <v/>
      </c>
      <c r="G301" t="e">
        <f t="shared" si="29"/>
        <v>#VALUE!</v>
      </c>
      <c r="H301" s="6" t="e">
        <f t="shared" si="24"/>
        <v>#VALUE!</v>
      </c>
      <c r="I301" s="7">
        <f t="shared" si="25"/>
        <v>447000</v>
      </c>
      <c r="J301" s="8" t="e">
        <f t="shared" si="26"/>
        <v>#VALUE!</v>
      </c>
      <c r="K301">
        <v>298</v>
      </c>
    </row>
    <row r="302" spans="4:11" x14ac:dyDescent="0.35">
      <c r="D302">
        <v>299</v>
      </c>
      <c r="E302" t="e">
        <f t="shared" si="27"/>
        <v>#VALUE!</v>
      </c>
      <c r="F302" t="str">
        <f t="shared" si="28"/>
        <v/>
      </c>
      <c r="G302" t="e">
        <f t="shared" si="29"/>
        <v>#VALUE!</v>
      </c>
      <c r="H302" s="6" t="e">
        <f t="shared" si="24"/>
        <v>#VALUE!</v>
      </c>
      <c r="I302" s="7">
        <f t="shared" si="25"/>
        <v>448500</v>
      </c>
      <c r="J302" s="8" t="e">
        <f t="shared" si="26"/>
        <v>#VALUE!</v>
      </c>
      <c r="K302">
        <v>299</v>
      </c>
    </row>
    <row r="303" spans="4:11" x14ac:dyDescent="0.35">
      <c r="D303">
        <v>300</v>
      </c>
      <c r="E303" t="e">
        <f t="shared" si="27"/>
        <v>#VALUE!</v>
      </c>
      <c r="F303" t="str">
        <f t="shared" si="28"/>
        <v/>
      </c>
      <c r="G303" t="e">
        <f t="shared" si="29"/>
        <v>#VALUE!</v>
      </c>
      <c r="H303" s="6" t="e">
        <f t="shared" si="24"/>
        <v>#VALUE!</v>
      </c>
      <c r="I303" s="7">
        <f t="shared" si="25"/>
        <v>450000</v>
      </c>
      <c r="J303" s="8" t="e">
        <f t="shared" si="26"/>
        <v>#VALUE!</v>
      </c>
      <c r="K303">
        <v>300</v>
      </c>
    </row>
    <row r="304" spans="4:11" x14ac:dyDescent="0.35">
      <c r="D304">
        <v>301</v>
      </c>
      <c r="E304" t="e">
        <f t="shared" si="27"/>
        <v>#VALUE!</v>
      </c>
      <c r="F304" t="str">
        <f t="shared" si="28"/>
        <v/>
      </c>
      <c r="G304" t="e">
        <f t="shared" si="29"/>
        <v>#VALUE!</v>
      </c>
      <c r="H304" s="6" t="e">
        <f t="shared" si="24"/>
        <v>#VALUE!</v>
      </c>
      <c r="I304" s="7">
        <f t="shared" si="25"/>
        <v>451500</v>
      </c>
      <c r="J304" s="8" t="e">
        <f t="shared" si="26"/>
        <v>#VALUE!</v>
      </c>
      <c r="K304">
        <v>301</v>
      </c>
    </row>
    <row r="305" spans="4:11" x14ac:dyDescent="0.35">
      <c r="D305">
        <v>302</v>
      </c>
      <c r="E305" t="e">
        <f t="shared" si="27"/>
        <v>#VALUE!</v>
      </c>
      <c r="F305" t="str">
        <f t="shared" si="28"/>
        <v/>
      </c>
      <c r="G305" t="e">
        <f t="shared" si="29"/>
        <v>#VALUE!</v>
      </c>
      <c r="H305" s="6" t="e">
        <f t="shared" si="24"/>
        <v>#VALUE!</v>
      </c>
      <c r="I305" s="7">
        <f t="shared" si="25"/>
        <v>453000</v>
      </c>
      <c r="J305" s="8" t="e">
        <f t="shared" si="26"/>
        <v>#VALUE!</v>
      </c>
      <c r="K305">
        <v>302</v>
      </c>
    </row>
    <row r="306" spans="4:11" x14ac:dyDescent="0.35">
      <c r="D306">
        <v>303</v>
      </c>
      <c r="E306" t="e">
        <f t="shared" si="27"/>
        <v>#VALUE!</v>
      </c>
      <c r="F306" t="str">
        <f t="shared" si="28"/>
        <v/>
      </c>
      <c r="G306" t="e">
        <f t="shared" si="29"/>
        <v>#VALUE!</v>
      </c>
      <c r="H306" s="6" t="e">
        <f t="shared" si="24"/>
        <v>#VALUE!</v>
      </c>
      <c r="I306" s="7">
        <f t="shared" si="25"/>
        <v>454500</v>
      </c>
      <c r="J306" s="8" t="e">
        <f t="shared" si="26"/>
        <v>#VALUE!</v>
      </c>
      <c r="K306">
        <v>303</v>
      </c>
    </row>
    <row r="307" spans="4:11" x14ac:dyDescent="0.35">
      <c r="D307">
        <v>304</v>
      </c>
      <c r="E307" t="e">
        <f t="shared" si="27"/>
        <v>#VALUE!</v>
      </c>
      <c r="F307" t="str">
        <f t="shared" si="28"/>
        <v/>
      </c>
      <c r="G307" t="e">
        <f t="shared" si="29"/>
        <v>#VALUE!</v>
      </c>
      <c r="H307" s="6" t="e">
        <f t="shared" si="24"/>
        <v>#VALUE!</v>
      </c>
      <c r="I307" s="7">
        <f t="shared" si="25"/>
        <v>456000</v>
      </c>
      <c r="J307" s="8" t="e">
        <f t="shared" si="26"/>
        <v>#VALUE!</v>
      </c>
      <c r="K307">
        <v>304</v>
      </c>
    </row>
    <row r="308" spans="4:11" x14ac:dyDescent="0.35">
      <c r="D308">
        <v>305</v>
      </c>
      <c r="E308" t="e">
        <f t="shared" si="27"/>
        <v>#VALUE!</v>
      </c>
      <c r="F308" t="str">
        <f t="shared" si="28"/>
        <v/>
      </c>
      <c r="G308" t="e">
        <f t="shared" si="29"/>
        <v>#VALUE!</v>
      </c>
      <c r="H308" s="6" t="e">
        <f t="shared" si="24"/>
        <v>#VALUE!</v>
      </c>
      <c r="I308" s="7">
        <f t="shared" si="25"/>
        <v>457500</v>
      </c>
      <c r="J308" s="8" t="e">
        <f t="shared" si="26"/>
        <v>#VALUE!</v>
      </c>
      <c r="K308">
        <v>305</v>
      </c>
    </row>
    <row r="309" spans="4:11" x14ac:dyDescent="0.35">
      <c r="D309">
        <v>306</v>
      </c>
      <c r="E309" t="e">
        <f t="shared" si="27"/>
        <v>#VALUE!</v>
      </c>
      <c r="F309" t="str">
        <f t="shared" si="28"/>
        <v/>
      </c>
      <c r="G309" t="e">
        <f t="shared" si="29"/>
        <v>#VALUE!</v>
      </c>
      <c r="H309" s="6" t="e">
        <f t="shared" si="24"/>
        <v>#VALUE!</v>
      </c>
      <c r="I309" s="7">
        <f t="shared" si="25"/>
        <v>459000</v>
      </c>
      <c r="J309" s="8" t="e">
        <f t="shared" si="26"/>
        <v>#VALUE!</v>
      </c>
      <c r="K309">
        <v>306</v>
      </c>
    </row>
    <row r="310" spans="4:11" x14ac:dyDescent="0.35">
      <c r="D310">
        <v>307</v>
      </c>
      <c r="E310" t="e">
        <f t="shared" si="27"/>
        <v>#VALUE!</v>
      </c>
      <c r="F310" t="str">
        <f t="shared" si="28"/>
        <v/>
      </c>
      <c r="G310" t="e">
        <f t="shared" si="29"/>
        <v>#VALUE!</v>
      </c>
      <c r="H310" s="6" t="e">
        <f t="shared" si="24"/>
        <v>#VALUE!</v>
      </c>
      <c r="I310" s="7">
        <f t="shared" si="25"/>
        <v>460500</v>
      </c>
      <c r="J310" s="8" t="e">
        <f t="shared" si="26"/>
        <v>#VALUE!</v>
      </c>
      <c r="K310">
        <v>307</v>
      </c>
    </row>
    <row r="311" spans="4:11" x14ac:dyDescent="0.35">
      <c r="D311">
        <v>308</v>
      </c>
      <c r="E311" t="e">
        <f t="shared" si="27"/>
        <v>#VALUE!</v>
      </c>
      <c r="F311" t="str">
        <f t="shared" si="28"/>
        <v/>
      </c>
      <c r="G311" t="e">
        <f t="shared" si="29"/>
        <v>#VALUE!</v>
      </c>
      <c r="H311" s="6" t="e">
        <f t="shared" si="24"/>
        <v>#VALUE!</v>
      </c>
      <c r="I311" s="7">
        <f t="shared" si="25"/>
        <v>462000</v>
      </c>
      <c r="J311" s="8" t="e">
        <f t="shared" si="26"/>
        <v>#VALUE!</v>
      </c>
      <c r="K311">
        <v>308</v>
      </c>
    </row>
    <row r="312" spans="4:11" x14ac:dyDescent="0.35">
      <c r="D312">
        <v>309</v>
      </c>
      <c r="E312" t="e">
        <f t="shared" si="27"/>
        <v>#VALUE!</v>
      </c>
      <c r="F312" t="str">
        <f t="shared" si="28"/>
        <v/>
      </c>
      <c r="G312" t="e">
        <f t="shared" si="29"/>
        <v>#VALUE!</v>
      </c>
      <c r="H312" s="6" t="e">
        <f t="shared" si="24"/>
        <v>#VALUE!</v>
      </c>
      <c r="I312" s="7">
        <f t="shared" si="25"/>
        <v>463500</v>
      </c>
      <c r="J312" s="8" t="e">
        <f t="shared" si="26"/>
        <v>#VALUE!</v>
      </c>
      <c r="K312">
        <v>309</v>
      </c>
    </row>
    <row r="313" spans="4:11" x14ac:dyDescent="0.35">
      <c r="D313">
        <v>310</v>
      </c>
      <c r="E313" t="e">
        <f t="shared" si="27"/>
        <v>#VALUE!</v>
      </c>
      <c r="F313" t="str">
        <f t="shared" si="28"/>
        <v/>
      </c>
      <c r="G313" t="e">
        <f t="shared" si="29"/>
        <v>#VALUE!</v>
      </c>
      <c r="H313" s="6" t="e">
        <f t="shared" si="24"/>
        <v>#VALUE!</v>
      </c>
      <c r="I313" s="7">
        <f t="shared" si="25"/>
        <v>465000</v>
      </c>
      <c r="J313" s="8" t="e">
        <f t="shared" si="26"/>
        <v>#VALUE!</v>
      </c>
      <c r="K313">
        <v>310</v>
      </c>
    </row>
    <row r="314" spans="4:11" x14ac:dyDescent="0.35">
      <c r="D314">
        <v>311</v>
      </c>
      <c r="E314" t="e">
        <f t="shared" si="27"/>
        <v>#VALUE!</v>
      </c>
      <c r="F314" t="str">
        <f t="shared" si="28"/>
        <v/>
      </c>
      <c r="G314" t="e">
        <f t="shared" si="29"/>
        <v>#VALUE!</v>
      </c>
      <c r="H314" s="6" t="e">
        <f t="shared" si="24"/>
        <v>#VALUE!</v>
      </c>
      <c r="I314" s="7">
        <f t="shared" si="25"/>
        <v>466500</v>
      </c>
      <c r="J314" s="8" t="e">
        <f t="shared" si="26"/>
        <v>#VALUE!</v>
      </c>
      <c r="K314">
        <v>311</v>
      </c>
    </row>
    <row r="315" spans="4:11" x14ac:dyDescent="0.35">
      <c r="D315">
        <v>312</v>
      </c>
      <c r="E315" t="e">
        <f t="shared" si="27"/>
        <v>#VALUE!</v>
      </c>
      <c r="F315" t="str">
        <f t="shared" si="28"/>
        <v/>
      </c>
      <c r="G315" t="e">
        <f t="shared" si="29"/>
        <v>#VALUE!</v>
      </c>
      <c r="H315" s="6" t="e">
        <f t="shared" si="24"/>
        <v>#VALUE!</v>
      </c>
      <c r="I315" s="7">
        <f t="shared" si="25"/>
        <v>468000</v>
      </c>
      <c r="J315" s="8" t="e">
        <f t="shared" si="26"/>
        <v>#VALUE!</v>
      </c>
      <c r="K315">
        <v>312</v>
      </c>
    </row>
    <row r="316" spans="4:11" x14ac:dyDescent="0.35">
      <c r="D316">
        <v>313</v>
      </c>
      <c r="E316" t="e">
        <f t="shared" si="27"/>
        <v>#VALUE!</v>
      </c>
      <c r="F316" t="str">
        <f t="shared" si="28"/>
        <v/>
      </c>
      <c r="G316" t="e">
        <f t="shared" si="29"/>
        <v>#VALUE!</v>
      </c>
      <c r="H316" s="6" t="e">
        <f t="shared" si="24"/>
        <v>#VALUE!</v>
      </c>
      <c r="I316" s="7">
        <f t="shared" si="25"/>
        <v>469500</v>
      </c>
      <c r="J316" s="8" t="e">
        <f t="shared" si="26"/>
        <v>#VALUE!</v>
      </c>
      <c r="K316">
        <v>313</v>
      </c>
    </row>
    <row r="317" spans="4:11" x14ac:dyDescent="0.35">
      <c r="D317">
        <v>314</v>
      </c>
      <c r="E317" t="e">
        <f t="shared" si="27"/>
        <v>#VALUE!</v>
      </c>
      <c r="F317" t="str">
        <f t="shared" si="28"/>
        <v/>
      </c>
      <c r="G317" t="e">
        <f t="shared" si="29"/>
        <v>#VALUE!</v>
      </c>
      <c r="H317" s="6" t="e">
        <f t="shared" si="24"/>
        <v>#VALUE!</v>
      </c>
      <c r="I317" s="7">
        <f t="shared" si="25"/>
        <v>471000</v>
      </c>
      <c r="J317" s="8" t="e">
        <f t="shared" si="26"/>
        <v>#VALUE!</v>
      </c>
      <c r="K317">
        <v>314</v>
      </c>
    </row>
    <row r="318" spans="4:11" x14ac:dyDescent="0.35">
      <c r="D318">
        <v>315</v>
      </c>
      <c r="E318" t="e">
        <f t="shared" si="27"/>
        <v>#VALUE!</v>
      </c>
      <c r="F318" t="str">
        <f t="shared" si="28"/>
        <v/>
      </c>
      <c r="G318" t="e">
        <f t="shared" si="29"/>
        <v>#VALUE!</v>
      </c>
      <c r="H318" s="6" t="e">
        <f t="shared" si="24"/>
        <v>#VALUE!</v>
      </c>
      <c r="I318" s="7">
        <f t="shared" si="25"/>
        <v>472500</v>
      </c>
      <c r="J318" s="8" t="e">
        <f t="shared" si="26"/>
        <v>#VALUE!</v>
      </c>
      <c r="K318">
        <v>315</v>
      </c>
    </row>
    <row r="319" spans="4:11" x14ac:dyDescent="0.35">
      <c r="D319">
        <v>316</v>
      </c>
      <c r="E319" t="e">
        <f t="shared" si="27"/>
        <v>#VALUE!</v>
      </c>
      <c r="F319" t="str">
        <f t="shared" si="28"/>
        <v/>
      </c>
      <c r="G319" t="e">
        <f t="shared" si="29"/>
        <v>#VALUE!</v>
      </c>
      <c r="H319" s="6" t="e">
        <f t="shared" si="24"/>
        <v>#VALUE!</v>
      </c>
      <c r="I319" s="7">
        <f t="shared" si="25"/>
        <v>474000</v>
      </c>
      <c r="J319" s="8" t="e">
        <f t="shared" si="26"/>
        <v>#VALUE!</v>
      </c>
      <c r="K319">
        <v>316</v>
      </c>
    </row>
    <row r="320" spans="4:11" x14ac:dyDescent="0.35">
      <c r="D320">
        <v>317</v>
      </c>
      <c r="E320" t="e">
        <f t="shared" si="27"/>
        <v>#VALUE!</v>
      </c>
      <c r="F320" t="str">
        <f t="shared" si="28"/>
        <v/>
      </c>
      <c r="G320" t="e">
        <f t="shared" si="29"/>
        <v>#VALUE!</v>
      </c>
      <c r="H320" s="6" t="e">
        <f t="shared" si="24"/>
        <v>#VALUE!</v>
      </c>
      <c r="I320" s="7">
        <f t="shared" si="25"/>
        <v>475500</v>
      </c>
      <c r="J320" s="8" t="e">
        <f t="shared" si="26"/>
        <v>#VALUE!</v>
      </c>
      <c r="K320">
        <v>317</v>
      </c>
    </row>
    <row r="321" spans="4:11" x14ac:dyDescent="0.35">
      <c r="D321">
        <v>318</v>
      </c>
      <c r="E321" t="e">
        <f t="shared" si="27"/>
        <v>#VALUE!</v>
      </c>
      <c r="F321" t="str">
        <f t="shared" si="28"/>
        <v/>
      </c>
      <c r="G321" t="e">
        <f t="shared" si="29"/>
        <v>#VALUE!</v>
      </c>
      <c r="H321" s="6" t="e">
        <f t="shared" si="24"/>
        <v>#VALUE!</v>
      </c>
      <c r="I321" s="7">
        <f t="shared" si="25"/>
        <v>477000</v>
      </c>
      <c r="J321" s="8" t="e">
        <f t="shared" si="26"/>
        <v>#VALUE!</v>
      </c>
      <c r="K321">
        <v>318</v>
      </c>
    </row>
    <row r="322" spans="4:11" x14ac:dyDescent="0.35">
      <c r="D322">
        <v>319</v>
      </c>
      <c r="E322" t="e">
        <f t="shared" si="27"/>
        <v>#VALUE!</v>
      </c>
      <c r="F322" t="str">
        <f t="shared" si="28"/>
        <v/>
      </c>
      <c r="G322" t="e">
        <f t="shared" si="29"/>
        <v>#VALUE!</v>
      </c>
      <c r="H322" s="6" t="e">
        <f t="shared" si="24"/>
        <v>#VALUE!</v>
      </c>
      <c r="I322" s="7">
        <f t="shared" si="25"/>
        <v>478500</v>
      </c>
      <c r="J322" s="8" t="e">
        <f t="shared" si="26"/>
        <v>#VALUE!</v>
      </c>
      <c r="K322">
        <v>319</v>
      </c>
    </row>
    <row r="323" spans="4:11" x14ac:dyDescent="0.35">
      <c r="D323">
        <v>320</v>
      </c>
      <c r="E323" t="e">
        <f t="shared" si="27"/>
        <v>#VALUE!</v>
      </c>
      <c r="F323" t="str">
        <f t="shared" si="28"/>
        <v/>
      </c>
      <c r="G323" t="e">
        <f t="shared" si="29"/>
        <v>#VALUE!</v>
      </c>
      <c r="H323" s="6" t="e">
        <f t="shared" ref="H323:H386" si="30">DMcostPERton*G323</f>
        <v>#VALUE!</v>
      </c>
      <c r="I323" s="7">
        <f t="shared" ref="I323:I386" si="31">CowPrice*D323</f>
        <v>480000</v>
      </c>
      <c r="J323" s="8" t="e">
        <f t="shared" ref="J323:J386" si="32">I323-H323</f>
        <v>#VALUE!</v>
      </c>
      <c r="K323">
        <v>320</v>
      </c>
    </row>
    <row r="324" spans="4:11" x14ac:dyDescent="0.35">
      <c r="D324">
        <v>321</v>
      </c>
      <c r="E324" t="e">
        <f t="shared" ref="E324:E387" si="33">DMneeded-(DMcow*D324)</f>
        <v>#VALUE!</v>
      </c>
      <c r="F324" t="str">
        <f t="shared" ref="F324:F387" si="34">DMavailable</f>
        <v/>
      </c>
      <c r="G324" t="e">
        <f t="shared" ref="G324:G387" si="35">E324-F324</f>
        <v>#VALUE!</v>
      </c>
      <c r="H324" s="6" t="e">
        <f t="shared" si="30"/>
        <v>#VALUE!</v>
      </c>
      <c r="I324" s="7">
        <f t="shared" si="31"/>
        <v>481500</v>
      </c>
      <c r="J324" s="8" t="e">
        <f t="shared" si="32"/>
        <v>#VALUE!</v>
      </c>
      <c r="K324">
        <v>321</v>
      </c>
    </row>
    <row r="325" spans="4:11" x14ac:dyDescent="0.35">
      <c r="D325">
        <v>322</v>
      </c>
      <c r="E325" t="e">
        <f t="shared" si="33"/>
        <v>#VALUE!</v>
      </c>
      <c r="F325" t="str">
        <f t="shared" si="34"/>
        <v/>
      </c>
      <c r="G325" t="e">
        <f t="shared" si="35"/>
        <v>#VALUE!</v>
      </c>
      <c r="H325" s="6" t="e">
        <f t="shared" si="30"/>
        <v>#VALUE!</v>
      </c>
      <c r="I325" s="7">
        <f t="shared" si="31"/>
        <v>483000</v>
      </c>
      <c r="J325" s="8" t="e">
        <f t="shared" si="32"/>
        <v>#VALUE!</v>
      </c>
      <c r="K325">
        <v>322</v>
      </c>
    </row>
    <row r="326" spans="4:11" x14ac:dyDescent="0.35">
      <c r="D326">
        <v>323</v>
      </c>
      <c r="E326" t="e">
        <f t="shared" si="33"/>
        <v>#VALUE!</v>
      </c>
      <c r="F326" t="str">
        <f t="shared" si="34"/>
        <v/>
      </c>
      <c r="G326" t="e">
        <f t="shared" si="35"/>
        <v>#VALUE!</v>
      </c>
      <c r="H326" s="6" t="e">
        <f t="shared" si="30"/>
        <v>#VALUE!</v>
      </c>
      <c r="I326" s="7">
        <f t="shared" si="31"/>
        <v>484500</v>
      </c>
      <c r="J326" s="8" t="e">
        <f t="shared" si="32"/>
        <v>#VALUE!</v>
      </c>
      <c r="K326">
        <v>323</v>
      </c>
    </row>
    <row r="327" spans="4:11" x14ac:dyDescent="0.35">
      <c r="D327">
        <v>324</v>
      </c>
      <c r="E327" t="e">
        <f t="shared" si="33"/>
        <v>#VALUE!</v>
      </c>
      <c r="F327" t="str">
        <f t="shared" si="34"/>
        <v/>
      </c>
      <c r="G327" t="e">
        <f t="shared" si="35"/>
        <v>#VALUE!</v>
      </c>
      <c r="H327" s="6" t="e">
        <f t="shared" si="30"/>
        <v>#VALUE!</v>
      </c>
      <c r="I327" s="7">
        <f t="shared" si="31"/>
        <v>486000</v>
      </c>
      <c r="J327" s="8" t="e">
        <f t="shared" si="32"/>
        <v>#VALUE!</v>
      </c>
      <c r="K327">
        <v>324</v>
      </c>
    </row>
    <row r="328" spans="4:11" x14ac:dyDescent="0.35">
      <c r="D328">
        <v>325</v>
      </c>
      <c r="E328" t="e">
        <f t="shared" si="33"/>
        <v>#VALUE!</v>
      </c>
      <c r="F328" t="str">
        <f t="shared" si="34"/>
        <v/>
      </c>
      <c r="G328" t="e">
        <f t="shared" si="35"/>
        <v>#VALUE!</v>
      </c>
      <c r="H328" s="6" t="e">
        <f t="shared" si="30"/>
        <v>#VALUE!</v>
      </c>
      <c r="I328" s="7">
        <f t="shared" si="31"/>
        <v>487500</v>
      </c>
      <c r="J328" s="8" t="e">
        <f t="shared" si="32"/>
        <v>#VALUE!</v>
      </c>
      <c r="K328">
        <v>325</v>
      </c>
    </row>
    <row r="329" spans="4:11" x14ac:dyDescent="0.35">
      <c r="D329">
        <v>326</v>
      </c>
      <c r="E329" t="e">
        <f t="shared" si="33"/>
        <v>#VALUE!</v>
      </c>
      <c r="F329" t="str">
        <f t="shared" si="34"/>
        <v/>
      </c>
      <c r="G329" t="e">
        <f t="shared" si="35"/>
        <v>#VALUE!</v>
      </c>
      <c r="H329" s="6" t="e">
        <f t="shared" si="30"/>
        <v>#VALUE!</v>
      </c>
      <c r="I329" s="7">
        <f t="shared" si="31"/>
        <v>489000</v>
      </c>
      <c r="J329" s="8" t="e">
        <f t="shared" si="32"/>
        <v>#VALUE!</v>
      </c>
      <c r="K329">
        <v>326</v>
      </c>
    </row>
    <row r="330" spans="4:11" x14ac:dyDescent="0.35">
      <c r="D330">
        <v>327</v>
      </c>
      <c r="E330" t="e">
        <f t="shared" si="33"/>
        <v>#VALUE!</v>
      </c>
      <c r="F330" t="str">
        <f t="shared" si="34"/>
        <v/>
      </c>
      <c r="G330" t="e">
        <f t="shared" si="35"/>
        <v>#VALUE!</v>
      </c>
      <c r="H330" s="6" t="e">
        <f t="shared" si="30"/>
        <v>#VALUE!</v>
      </c>
      <c r="I330" s="7">
        <f t="shared" si="31"/>
        <v>490500</v>
      </c>
      <c r="J330" s="8" t="e">
        <f t="shared" si="32"/>
        <v>#VALUE!</v>
      </c>
      <c r="K330">
        <v>327</v>
      </c>
    </row>
    <row r="331" spans="4:11" x14ac:dyDescent="0.35">
      <c r="D331">
        <v>328</v>
      </c>
      <c r="E331" t="e">
        <f t="shared" si="33"/>
        <v>#VALUE!</v>
      </c>
      <c r="F331" t="str">
        <f t="shared" si="34"/>
        <v/>
      </c>
      <c r="G331" t="e">
        <f t="shared" si="35"/>
        <v>#VALUE!</v>
      </c>
      <c r="H331" s="6" t="e">
        <f t="shared" si="30"/>
        <v>#VALUE!</v>
      </c>
      <c r="I331" s="7">
        <f t="shared" si="31"/>
        <v>492000</v>
      </c>
      <c r="J331" s="8" t="e">
        <f t="shared" si="32"/>
        <v>#VALUE!</v>
      </c>
      <c r="K331">
        <v>328</v>
      </c>
    </row>
    <row r="332" spans="4:11" x14ac:dyDescent="0.35">
      <c r="D332">
        <v>329</v>
      </c>
      <c r="E332" t="e">
        <f t="shared" si="33"/>
        <v>#VALUE!</v>
      </c>
      <c r="F332" t="str">
        <f t="shared" si="34"/>
        <v/>
      </c>
      <c r="G332" t="e">
        <f t="shared" si="35"/>
        <v>#VALUE!</v>
      </c>
      <c r="H332" s="6" t="e">
        <f t="shared" si="30"/>
        <v>#VALUE!</v>
      </c>
      <c r="I332" s="7">
        <f t="shared" si="31"/>
        <v>493500</v>
      </c>
      <c r="J332" s="8" t="e">
        <f t="shared" si="32"/>
        <v>#VALUE!</v>
      </c>
      <c r="K332">
        <v>329</v>
      </c>
    </row>
    <row r="333" spans="4:11" x14ac:dyDescent="0.35">
      <c r="D333">
        <v>330</v>
      </c>
      <c r="E333" t="e">
        <f t="shared" si="33"/>
        <v>#VALUE!</v>
      </c>
      <c r="F333" t="str">
        <f t="shared" si="34"/>
        <v/>
      </c>
      <c r="G333" t="e">
        <f t="shared" si="35"/>
        <v>#VALUE!</v>
      </c>
      <c r="H333" s="6" t="e">
        <f t="shared" si="30"/>
        <v>#VALUE!</v>
      </c>
      <c r="I333" s="7">
        <f t="shared" si="31"/>
        <v>495000</v>
      </c>
      <c r="J333" s="8" t="e">
        <f t="shared" si="32"/>
        <v>#VALUE!</v>
      </c>
      <c r="K333">
        <v>330</v>
      </c>
    </row>
    <row r="334" spans="4:11" x14ac:dyDescent="0.35">
      <c r="D334">
        <v>331</v>
      </c>
      <c r="E334" t="e">
        <f t="shared" si="33"/>
        <v>#VALUE!</v>
      </c>
      <c r="F334" t="str">
        <f t="shared" si="34"/>
        <v/>
      </c>
      <c r="G334" t="e">
        <f t="shared" si="35"/>
        <v>#VALUE!</v>
      </c>
      <c r="H334" s="6" t="e">
        <f t="shared" si="30"/>
        <v>#VALUE!</v>
      </c>
      <c r="I334" s="7">
        <f t="shared" si="31"/>
        <v>496500</v>
      </c>
      <c r="J334" s="8" t="e">
        <f t="shared" si="32"/>
        <v>#VALUE!</v>
      </c>
      <c r="K334">
        <v>331</v>
      </c>
    </row>
    <row r="335" spans="4:11" x14ac:dyDescent="0.35">
      <c r="D335">
        <v>332</v>
      </c>
      <c r="E335" t="e">
        <f t="shared" si="33"/>
        <v>#VALUE!</v>
      </c>
      <c r="F335" t="str">
        <f t="shared" si="34"/>
        <v/>
      </c>
      <c r="G335" t="e">
        <f t="shared" si="35"/>
        <v>#VALUE!</v>
      </c>
      <c r="H335" s="6" t="e">
        <f t="shared" si="30"/>
        <v>#VALUE!</v>
      </c>
      <c r="I335" s="7">
        <f t="shared" si="31"/>
        <v>498000</v>
      </c>
      <c r="J335" s="8" t="e">
        <f t="shared" si="32"/>
        <v>#VALUE!</v>
      </c>
      <c r="K335">
        <v>332</v>
      </c>
    </row>
    <row r="336" spans="4:11" x14ac:dyDescent="0.35">
      <c r="D336">
        <v>333</v>
      </c>
      <c r="E336" t="e">
        <f t="shared" si="33"/>
        <v>#VALUE!</v>
      </c>
      <c r="F336" t="str">
        <f t="shared" si="34"/>
        <v/>
      </c>
      <c r="G336" t="e">
        <f t="shared" si="35"/>
        <v>#VALUE!</v>
      </c>
      <c r="H336" s="6" t="e">
        <f t="shared" si="30"/>
        <v>#VALUE!</v>
      </c>
      <c r="I336" s="7">
        <f t="shared" si="31"/>
        <v>499500</v>
      </c>
      <c r="J336" s="8" t="e">
        <f t="shared" si="32"/>
        <v>#VALUE!</v>
      </c>
      <c r="K336">
        <v>333</v>
      </c>
    </row>
    <row r="337" spans="4:11" x14ac:dyDescent="0.35">
      <c r="D337">
        <v>334</v>
      </c>
      <c r="E337" t="e">
        <f t="shared" si="33"/>
        <v>#VALUE!</v>
      </c>
      <c r="F337" t="str">
        <f t="shared" si="34"/>
        <v/>
      </c>
      <c r="G337" t="e">
        <f t="shared" si="35"/>
        <v>#VALUE!</v>
      </c>
      <c r="H337" s="6" t="e">
        <f t="shared" si="30"/>
        <v>#VALUE!</v>
      </c>
      <c r="I337" s="7">
        <f t="shared" si="31"/>
        <v>501000</v>
      </c>
      <c r="J337" s="8" t="e">
        <f t="shared" si="32"/>
        <v>#VALUE!</v>
      </c>
      <c r="K337">
        <v>334</v>
      </c>
    </row>
    <row r="338" spans="4:11" x14ac:dyDescent="0.35">
      <c r="D338">
        <v>335</v>
      </c>
      <c r="E338" t="e">
        <f t="shared" si="33"/>
        <v>#VALUE!</v>
      </c>
      <c r="F338" t="str">
        <f t="shared" si="34"/>
        <v/>
      </c>
      <c r="G338" t="e">
        <f t="shared" si="35"/>
        <v>#VALUE!</v>
      </c>
      <c r="H338" s="6" t="e">
        <f t="shared" si="30"/>
        <v>#VALUE!</v>
      </c>
      <c r="I338" s="7">
        <f t="shared" si="31"/>
        <v>502500</v>
      </c>
      <c r="J338" s="8" t="e">
        <f t="shared" si="32"/>
        <v>#VALUE!</v>
      </c>
      <c r="K338">
        <v>335</v>
      </c>
    </row>
    <row r="339" spans="4:11" x14ac:dyDescent="0.35">
      <c r="D339">
        <v>336</v>
      </c>
      <c r="E339" t="e">
        <f t="shared" si="33"/>
        <v>#VALUE!</v>
      </c>
      <c r="F339" t="str">
        <f t="shared" si="34"/>
        <v/>
      </c>
      <c r="G339" t="e">
        <f t="shared" si="35"/>
        <v>#VALUE!</v>
      </c>
      <c r="H339" s="6" t="e">
        <f t="shared" si="30"/>
        <v>#VALUE!</v>
      </c>
      <c r="I339" s="7">
        <f t="shared" si="31"/>
        <v>504000</v>
      </c>
      <c r="J339" s="8" t="e">
        <f t="shared" si="32"/>
        <v>#VALUE!</v>
      </c>
      <c r="K339">
        <v>336</v>
      </c>
    </row>
    <row r="340" spans="4:11" x14ac:dyDescent="0.35">
      <c r="D340">
        <v>337</v>
      </c>
      <c r="E340" t="e">
        <f t="shared" si="33"/>
        <v>#VALUE!</v>
      </c>
      <c r="F340" t="str">
        <f t="shared" si="34"/>
        <v/>
      </c>
      <c r="G340" t="e">
        <f t="shared" si="35"/>
        <v>#VALUE!</v>
      </c>
      <c r="H340" s="6" t="e">
        <f t="shared" si="30"/>
        <v>#VALUE!</v>
      </c>
      <c r="I340" s="7">
        <f t="shared" si="31"/>
        <v>505500</v>
      </c>
      <c r="J340" s="8" t="e">
        <f t="shared" si="32"/>
        <v>#VALUE!</v>
      </c>
      <c r="K340">
        <v>337</v>
      </c>
    </row>
    <row r="341" spans="4:11" x14ac:dyDescent="0.35">
      <c r="D341">
        <v>338</v>
      </c>
      <c r="E341" t="e">
        <f t="shared" si="33"/>
        <v>#VALUE!</v>
      </c>
      <c r="F341" t="str">
        <f t="shared" si="34"/>
        <v/>
      </c>
      <c r="G341" t="e">
        <f t="shared" si="35"/>
        <v>#VALUE!</v>
      </c>
      <c r="H341" s="6" t="e">
        <f t="shared" si="30"/>
        <v>#VALUE!</v>
      </c>
      <c r="I341" s="7">
        <f t="shared" si="31"/>
        <v>507000</v>
      </c>
      <c r="J341" s="8" t="e">
        <f t="shared" si="32"/>
        <v>#VALUE!</v>
      </c>
      <c r="K341">
        <v>338</v>
      </c>
    </row>
    <row r="342" spans="4:11" x14ac:dyDescent="0.35">
      <c r="D342">
        <v>339</v>
      </c>
      <c r="E342" t="e">
        <f t="shared" si="33"/>
        <v>#VALUE!</v>
      </c>
      <c r="F342" t="str">
        <f t="shared" si="34"/>
        <v/>
      </c>
      <c r="G342" t="e">
        <f t="shared" si="35"/>
        <v>#VALUE!</v>
      </c>
      <c r="H342" s="6" t="e">
        <f t="shared" si="30"/>
        <v>#VALUE!</v>
      </c>
      <c r="I342" s="7">
        <f t="shared" si="31"/>
        <v>508500</v>
      </c>
      <c r="J342" s="8" t="e">
        <f t="shared" si="32"/>
        <v>#VALUE!</v>
      </c>
      <c r="K342">
        <v>339</v>
      </c>
    </row>
    <row r="343" spans="4:11" x14ac:dyDescent="0.35">
      <c r="D343">
        <v>340</v>
      </c>
      <c r="E343" t="e">
        <f t="shared" si="33"/>
        <v>#VALUE!</v>
      </c>
      <c r="F343" t="str">
        <f t="shared" si="34"/>
        <v/>
      </c>
      <c r="G343" t="e">
        <f t="shared" si="35"/>
        <v>#VALUE!</v>
      </c>
      <c r="H343" s="6" t="e">
        <f t="shared" si="30"/>
        <v>#VALUE!</v>
      </c>
      <c r="I343" s="7">
        <f t="shared" si="31"/>
        <v>510000</v>
      </c>
      <c r="J343" s="8" t="e">
        <f t="shared" si="32"/>
        <v>#VALUE!</v>
      </c>
      <c r="K343">
        <v>340</v>
      </c>
    </row>
    <row r="344" spans="4:11" x14ac:dyDescent="0.35">
      <c r="D344">
        <v>341</v>
      </c>
      <c r="E344" t="e">
        <f t="shared" si="33"/>
        <v>#VALUE!</v>
      </c>
      <c r="F344" t="str">
        <f t="shared" si="34"/>
        <v/>
      </c>
      <c r="G344" t="e">
        <f t="shared" si="35"/>
        <v>#VALUE!</v>
      </c>
      <c r="H344" s="6" t="e">
        <f t="shared" si="30"/>
        <v>#VALUE!</v>
      </c>
      <c r="I344" s="7">
        <f t="shared" si="31"/>
        <v>511500</v>
      </c>
      <c r="J344" s="8" t="e">
        <f t="shared" si="32"/>
        <v>#VALUE!</v>
      </c>
      <c r="K344">
        <v>341</v>
      </c>
    </row>
    <row r="345" spans="4:11" x14ac:dyDescent="0.35">
      <c r="D345">
        <v>342</v>
      </c>
      <c r="E345" t="e">
        <f t="shared" si="33"/>
        <v>#VALUE!</v>
      </c>
      <c r="F345" t="str">
        <f t="shared" si="34"/>
        <v/>
      </c>
      <c r="G345" t="e">
        <f t="shared" si="35"/>
        <v>#VALUE!</v>
      </c>
      <c r="H345" s="6" t="e">
        <f t="shared" si="30"/>
        <v>#VALUE!</v>
      </c>
      <c r="I345" s="7">
        <f t="shared" si="31"/>
        <v>513000</v>
      </c>
      <c r="J345" s="8" t="e">
        <f t="shared" si="32"/>
        <v>#VALUE!</v>
      </c>
      <c r="K345">
        <v>342</v>
      </c>
    </row>
    <row r="346" spans="4:11" x14ac:dyDescent="0.35">
      <c r="D346">
        <v>343</v>
      </c>
      <c r="E346" t="e">
        <f t="shared" si="33"/>
        <v>#VALUE!</v>
      </c>
      <c r="F346" t="str">
        <f t="shared" si="34"/>
        <v/>
      </c>
      <c r="G346" t="e">
        <f t="shared" si="35"/>
        <v>#VALUE!</v>
      </c>
      <c r="H346" s="6" t="e">
        <f t="shared" si="30"/>
        <v>#VALUE!</v>
      </c>
      <c r="I346" s="7">
        <f t="shared" si="31"/>
        <v>514500</v>
      </c>
      <c r="J346" s="8" t="e">
        <f t="shared" si="32"/>
        <v>#VALUE!</v>
      </c>
      <c r="K346">
        <v>343</v>
      </c>
    </row>
    <row r="347" spans="4:11" x14ac:dyDescent="0.35">
      <c r="D347">
        <v>344</v>
      </c>
      <c r="E347" t="e">
        <f t="shared" si="33"/>
        <v>#VALUE!</v>
      </c>
      <c r="F347" t="str">
        <f t="shared" si="34"/>
        <v/>
      </c>
      <c r="G347" t="e">
        <f t="shared" si="35"/>
        <v>#VALUE!</v>
      </c>
      <c r="H347" s="6" t="e">
        <f t="shared" si="30"/>
        <v>#VALUE!</v>
      </c>
      <c r="I347" s="7">
        <f t="shared" si="31"/>
        <v>516000</v>
      </c>
      <c r="J347" s="8" t="e">
        <f t="shared" si="32"/>
        <v>#VALUE!</v>
      </c>
      <c r="K347">
        <v>344</v>
      </c>
    </row>
    <row r="348" spans="4:11" x14ac:dyDescent="0.35">
      <c r="D348">
        <v>345</v>
      </c>
      <c r="E348" t="e">
        <f t="shared" si="33"/>
        <v>#VALUE!</v>
      </c>
      <c r="F348" t="str">
        <f t="shared" si="34"/>
        <v/>
      </c>
      <c r="G348" t="e">
        <f t="shared" si="35"/>
        <v>#VALUE!</v>
      </c>
      <c r="H348" s="6" t="e">
        <f t="shared" si="30"/>
        <v>#VALUE!</v>
      </c>
      <c r="I348" s="7">
        <f t="shared" si="31"/>
        <v>517500</v>
      </c>
      <c r="J348" s="8" t="e">
        <f t="shared" si="32"/>
        <v>#VALUE!</v>
      </c>
      <c r="K348">
        <v>345</v>
      </c>
    </row>
    <row r="349" spans="4:11" x14ac:dyDescent="0.35">
      <c r="D349">
        <v>346</v>
      </c>
      <c r="E349" t="e">
        <f t="shared" si="33"/>
        <v>#VALUE!</v>
      </c>
      <c r="F349" t="str">
        <f t="shared" si="34"/>
        <v/>
      </c>
      <c r="G349" t="e">
        <f t="shared" si="35"/>
        <v>#VALUE!</v>
      </c>
      <c r="H349" s="6" t="e">
        <f t="shared" si="30"/>
        <v>#VALUE!</v>
      </c>
      <c r="I349" s="7">
        <f t="shared" si="31"/>
        <v>519000</v>
      </c>
      <c r="J349" s="8" t="e">
        <f t="shared" si="32"/>
        <v>#VALUE!</v>
      </c>
      <c r="K349">
        <v>346</v>
      </c>
    </row>
    <row r="350" spans="4:11" x14ac:dyDescent="0.35">
      <c r="D350">
        <v>347</v>
      </c>
      <c r="E350" t="e">
        <f t="shared" si="33"/>
        <v>#VALUE!</v>
      </c>
      <c r="F350" t="str">
        <f t="shared" si="34"/>
        <v/>
      </c>
      <c r="G350" t="e">
        <f t="shared" si="35"/>
        <v>#VALUE!</v>
      </c>
      <c r="H350" s="6" t="e">
        <f t="shared" si="30"/>
        <v>#VALUE!</v>
      </c>
      <c r="I350" s="7">
        <f t="shared" si="31"/>
        <v>520500</v>
      </c>
      <c r="J350" s="8" t="e">
        <f t="shared" si="32"/>
        <v>#VALUE!</v>
      </c>
      <c r="K350">
        <v>347</v>
      </c>
    </row>
    <row r="351" spans="4:11" x14ac:dyDescent="0.35">
      <c r="D351">
        <v>348</v>
      </c>
      <c r="E351" t="e">
        <f t="shared" si="33"/>
        <v>#VALUE!</v>
      </c>
      <c r="F351" t="str">
        <f t="shared" si="34"/>
        <v/>
      </c>
      <c r="G351" t="e">
        <f t="shared" si="35"/>
        <v>#VALUE!</v>
      </c>
      <c r="H351" s="6" t="e">
        <f t="shared" si="30"/>
        <v>#VALUE!</v>
      </c>
      <c r="I351" s="7">
        <f t="shared" si="31"/>
        <v>522000</v>
      </c>
      <c r="J351" s="8" t="e">
        <f t="shared" si="32"/>
        <v>#VALUE!</v>
      </c>
      <c r="K351">
        <v>348</v>
      </c>
    </row>
    <row r="352" spans="4:11" x14ac:dyDescent="0.35">
      <c r="D352">
        <v>349</v>
      </c>
      <c r="E352" t="e">
        <f t="shared" si="33"/>
        <v>#VALUE!</v>
      </c>
      <c r="F352" t="str">
        <f t="shared" si="34"/>
        <v/>
      </c>
      <c r="G352" t="e">
        <f t="shared" si="35"/>
        <v>#VALUE!</v>
      </c>
      <c r="H352" s="6" t="e">
        <f t="shared" si="30"/>
        <v>#VALUE!</v>
      </c>
      <c r="I352" s="7">
        <f t="shared" si="31"/>
        <v>523500</v>
      </c>
      <c r="J352" s="8" t="e">
        <f t="shared" si="32"/>
        <v>#VALUE!</v>
      </c>
      <c r="K352">
        <v>349</v>
      </c>
    </row>
    <row r="353" spans="4:11" x14ac:dyDescent="0.35">
      <c r="D353">
        <v>350</v>
      </c>
      <c r="E353" t="e">
        <f t="shared" si="33"/>
        <v>#VALUE!</v>
      </c>
      <c r="F353" t="str">
        <f t="shared" si="34"/>
        <v/>
      </c>
      <c r="G353" t="e">
        <f t="shared" si="35"/>
        <v>#VALUE!</v>
      </c>
      <c r="H353" s="6" t="e">
        <f t="shared" si="30"/>
        <v>#VALUE!</v>
      </c>
      <c r="I353" s="7">
        <f t="shared" si="31"/>
        <v>525000</v>
      </c>
      <c r="J353" s="8" t="e">
        <f t="shared" si="32"/>
        <v>#VALUE!</v>
      </c>
      <c r="K353">
        <v>350</v>
      </c>
    </row>
    <row r="354" spans="4:11" x14ac:dyDescent="0.35">
      <c r="D354">
        <v>351</v>
      </c>
      <c r="E354" t="e">
        <f t="shared" si="33"/>
        <v>#VALUE!</v>
      </c>
      <c r="F354" t="str">
        <f t="shared" si="34"/>
        <v/>
      </c>
      <c r="G354" t="e">
        <f t="shared" si="35"/>
        <v>#VALUE!</v>
      </c>
      <c r="H354" s="6" t="e">
        <f t="shared" si="30"/>
        <v>#VALUE!</v>
      </c>
      <c r="I354" s="7">
        <f t="shared" si="31"/>
        <v>526500</v>
      </c>
      <c r="J354" s="8" t="e">
        <f t="shared" si="32"/>
        <v>#VALUE!</v>
      </c>
      <c r="K354">
        <v>351</v>
      </c>
    </row>
    <row r="355" spans="4:11" x14ac:dyDescent="0.35">
      <c r="D355">
        <v>352</v>
      </c>
      <c r="E355" t="e">
        <f t="shared" si="33"/>
        <v>#VALUE!</v>
      </c>
      <c r="F355" t="str">
        <f t="shared" si="34"/>
        <v/>
      </c>
      <c r="G355" t="e">
        <f t="shared" si="35"/>
        <v>#VALUE!</v>
      </c>
      <c r="H355" s="6" t="e">
        <f t="shared" si="30"/>
        <v>#VALUE!</v>
      </c>
      <c r="I355" s="7">
        <f t="shared" si="31"/>
        <v>528000</v>
      </c>
      <c r="J355" s="8" t="e">
        <f t="shared" si="32"/>
        <v>#VALUE!</v>
      </c>
      <c r="K355">
        <v>352</v>
      </c>
    </row>
    <row r="356" spans="4:11" x14ac:dyDescent="0.35">
      <c r="D356">
        <v>353</v>
      </c>
      <c r="E356" t="e">
        <f t="shared" si="33"/>
        <v>#VALUE!</v>
      </c>
      <c r="F356" t="str">
        <f t="shared" si="34"/>
        <v/>
      </c>
      <c r="G356" t="e">
        <f t="shared" si="35"/>
        <v>#VALUE!</v>
      </c>
      <c r="H356" s="6" t="e">
        <f t="shared" si="30"/>
        <v>#VALUE!</v>
      </c>
      <c r="I356" s="7">
        <f t="shared" si="31"/>
        <v>529500</v>
      </c>
      <c r="J356" s="8" t="e">
        <f t="shared" si="32"/>
        <v>#VALUE!</v>
      </c>
      <c r="K356">
        <v>353</v>
      </c>
    </row>
    <row r="357" spans="4:11" x14ac:dyDescent="0.35">
      <c r="D357">
        <v>354</v>
      </c>
      <c r="E357" t="e">
        <f t="shared" si="33"/>
        <v>#VALUE!</v>
      </c>
      <c r="F357" t="str">
        <f t="shared" si="34"/>
        <v/>
      </c>
      <c r="G357" t="e">
        <f t="shared" si="35"/>
        <v>#VALUE!</v>
      </c>
      <c r="H357" s="6" t="e">
        <f t="shared" si="30"/>
        <v>#VALUE!</v>
      </c>
      <c r="I357" s="7">
        <f t="shared" si="31"/>
        <v>531000</v>
      </c>
      <c r="J357" s="8" t="e">
        <f t="shared" si="32"/>
        <v>#VALUE!</v>
      </c>
      <c r="K357">
        <v>354</v>
      </c>
    </row>
    <row r="358" spans="4:11" x14ac:dyDescent="0.35">
      <c r="D358">
        <v>355</v>
      </c>
      <c r="E358" t="e">
        <f t="shared" si="33"/>
        <v>#VALUE!</v>
      </c>
      <c r="F358" t="str">
        <f t="shared" si="34"/>
        <v/>
      </c>
      <c r="G358" t="e">
        <f t="shared" si="35"/>
        <v>#VALUE!</v>
      </c>
      <c r="H358" s="6" t="e">
        <f t="shared" si="30"/>
        <v>#VALUE!</v>
      </c>
      <c r="I358" s="7">
        <f t="shared" si="31"/>
        <v>532500</v>
      </c>
      <c r="J358" s="8" t="e">
        <f t="shared" si="32"/>
        <v>#VALUE!</v>
      </c>
      <c r="K358">
        <v>355</v>
      </c>
    </row>
    <row r="359" spans="4:11" x14ac:dyDescent="0.35">
      <c r="D359">
        <v>356</v>
      </c>
      <c r="E359" t="e">
        <f t="shared" si="33"/>
        <v>#VALUE!</v>
      </c>
      <c r="F359" t="str">
        <f t="shared" si="34"/>
        <v/>
      </c>
      <c r="G359" t="e">
        <f t="shared" si="35"/>
        <v>#VALUE!</v>
      </c>
      <c r="H359" s="6" t="e">
        <f t="shared" si="30"/>
        <v>#VALUE!</v>
      </c>
      <c r="I359" s="7">
        <f t="shared" si="31"/>
        <v>534000</v>
      </c>
      <c r="J359" s="8" t="e">
        <f t="shared" si="32"/>
        <v>#VALUE!</v>
      </c>
      <c r="K359">
        <v>356</v>
      </c>
    </row>
    <row r="360" spans="4:11" x14ac:dyDescent="0.35">
      <c r="D360">
        <v>357</v>
      </c>
      <c r="E360" t="e">
        <f t="shared" si="33"/>
        <v>#VALUE!</v>
      </c>
      <c r="F360" t="str">
        <f t="shared" si="34"/>
        <v/>
      </c>
      <c r="G360" t="e">
        <f t="shared" si="35"/>
        <v>#VALUE!</v>
      </c>
      <c r="H360" s="6" t="e">
        <f t="shared" si="30"/>
        <v>#VALUE!</v>
      </c>
      <c r="I360" s="7">
        <f t="shared" si="31"/>
        <v>535500</v>
      </c>
      <c r="J360" s="8" t="e">
        <f t="shared" si="32"/>
        <v>#VALUE!</v>
      </c>
      <c r="K360">
        <v>357</v>
      </c>
    </row>
    <row r="361" spans="4:11" x14ac:dyDescent="0.35">
      <c r="D361">
        <v>358</v>
      </c>
      <c r="E361" t="e">
        <f t="shared" si="33"/>
        <v>#VALUE!</v>
      </c>
      <c r="F361" t="str">
        <f t="shared" si="34"/>
        <v/>
      </c>
      <c r="G361" t="e">
        <f t="shared" si="35"/>
        <v>#VALUE!</v>
      </c>
      <c r="H361" s="6" t="e">
        <f t="shared" si="30"/>
        <v>#VALUE!</v>
      </c>
      <c r="I361" s="7">
        <f t="shared" si="31"/>
        <v>537000</v>
      </c>
      <c r="J361" s="8" t="e">
        <f t="shared" si="32"/>
        <v>#VALUE!</v>
      </c>
      <c r="K361">
        <v>358</v>
      </c>
    </row>
    <row r="362" spans="4:11" x14ac:dyDescent="0.35">
      <c r="D362">
        <v>359</v>
      </c>
      <c r="E362" t="e">
        <f t="shared" si="33"/>
        <v>#VALUE!</v>
      </c>
      <c r="F362" t="str">
        <f t="shared" si="34"/>
        <v/>
      </c>
      <c r="G362" t="e">
        <f t="shared" si="35"/>
        <v>#VALUE!</v>
      </c>
      <c r="H362" s="6" t="e">
        <f t="shared" si="30"/>
        <v>#VALUE!</v>
      </c>
      <c r="I362" s="7">
        <f t="shared" si="31"/>
        <v>538500</v>
      </c>
      <c r="J362" s="8" t="e">
        <f t="shared" si="32"/>
        <v>#VALUE!</v>
      </c>
      <c r="K362">
        <v>359</v>
      </c>
    </row>
    <row r="363" spans="4:11" x14ac:dyDescent="0.35">
      <c r="D363">
        <v>360</v>
      </c>
      <c r="E363" t="e">
        <f t="shared" si="33"/>
        <v>#VALUE!</v>
      </c>
      <c r="F363" t="str">
        <f t="shared" si="34"/>
        <v/>
      </c>
      <c r="G363" t="e">
        <f t="shared" si="35"/>
        <v>#VALUE!</v>
      </c>
      <c r="H363" s="6" t="e">
        <f t="shared" si="30"/>
        <v>#VALUE!</v>
      </c>
      <c r="I363" s="7">
        <f t="shared" si="31"/>
        <v>540000</v>
      </c>
      <c r="J363" s="8" t="e">
        <f t="shared" si="32"/>
        <v>#VALUE!</v>
      </c>
      <c r="K363">
        <v>360</v>
      </c>
    </row>
    <row r="364" spans="4:11" x14ac:dyDescent="0.35">
      <c r="D364">
        <v>361</v>
      </c>
      <c r="E364" t="e">
        <f t="shared" si="33"/>
        <v>#VALUE!</v>
      </c>
      <c r="F364" t="str">
        <f t="shared" si="34"/>
        <v/>
      </c>
      <c r="G364" t="e">
        <f t="shared" si="35"/>
        <v>#VALUE!</v>
      </c>
      <c r="H364" s="6" t="e">
        <f t="shared" si="30"/>
        <v>#VALUE!</v>
      </c>
      <c r="I364" s="7">
        <f t="shared" si="31"/>
        <v>541500</v>
      </c>
      <c r="J364" s="8" t="e">
        <f t="shared" si="32"/>
        <v>#VALUE!</v>
      </c>
      <c r="K364">
        <v>361</v>
      </c>
    </row>
    <row r="365" spans="4:11" x14ac:dyDescent="0.35">
      <c r="D365">
        <v>362</v>
      </c>
      <c r="E365" t="e">
        <f t="shared" si="33"/>
        <v>#VALUE!</v>
      </c>
      <c r="F365" t="str">
        <f t="shared" si="34"/>
        <v/>
      </c>
      <c r="G365" t="e">
        <f t="shared" si="35"/>
        <v>#VALUE!</v>
      </c>
      <c r="H365" s="6" t="e">
        <f t="shared" si="30"/>
        <v>#VALUE!</v>
      </c>
      <c r="I365" s="7">
        <f t="shared" si="31"/>
        <v>543000</v>
      </c>
      <c r="J365" s="8" t="e">
        <f t="shared" si="32"/>
        <v>#VALUE!</v>
      </c>
      <c r="K365">
        <v>362</v>
      </c>
    </row>
    <row r="366" spans="4:11" x14ac:dyDescent="0.35">
      <c r="D366">
        <v>363</v>
      </c>
      <c r="E366" t="e">
        <f t="shared" si="33"/>
        <v>#VALUE!</v>
      </c>
      <c r="F366" t="str">
        <f t="shared" si="34"/>
        <v/>
      </c>
      <c r="G366" t="e">
        <f t="shared" si="35"/>
        <v>#VALUE!</v>
      </c>
      <c r="H366" s="6" t="e">
        <f t="shared" si="30"/>
        <v>#VALUE!</v>
      </c>
      <c r="I366" s="7">
        <f t="shared" si="31"/>
        <v>544500</v>
      </c>
      <c r="J366" s="8" t="e">
        <f t="shared" si="32"/>
        <v>#VALUE!</v>
      </c>
      <c r="K366">
        <v>363</v>
      </c>
    </row>
    <row r="367" spans="4:11" x14ac:dyDescent="0.35">
      <c r="D367">
        <v>364</v>
      </c>
      <c r="E367" t="e">
        <f t="shared" si="33"/>
        <v>#VALUE!</v>
      </c>
      <c r="F367" t="str">
        <f t="shared" si="34"/>
        <v/>
      </c>
      <c r="G367" t="e">
        <f t="shared" si="35"/>
        <v>#VALUE!</v>
      </c>
      <c r="H367" s="6" t="e">
        <f t="shared" si="30"/>
        <v>#VALUE!</v>
      </c>
      <c r="I367" s="7">
        <f t="shared" si="31"/>
        <v>546000</v>
      </c>
      <c r="J367" s="8" t="e">
        <f t="shared" si="32"/>
        <v>#VALUE!</v>
      </c>
      <c r="K367">
        <v>364</v>
      </c>
    </row>
    <row r="368" spans="4:11" x14ac:dyDescent="0.35">
      <c r="D368">
        <v>365</v>
      </c>
      <c r="E368" t="e">
        <f t="shared" si="33"/>
        <v>#VALUE!</v>
      </c>
      <c r="F368" t="str">
        <f t="shared" si="34"/>
        <v/>
      </c>
      <c r="G368" t="e">
        <f t="shared" si="35"/>
        <v>#VALUE!</v>
      </c>
      <c r="H368" s="6" t="e">
        <f t="shared" si="30"/>
        <v>#VALUE!</v>
      </c>
      <c r="I368" s="7">
        <f t="shared" si="31"/>
        <v>547500</v>
      </c>
      <c r="J368" s="8" t="e">
        <f t="shared" si="32"/>
        <v>#VALUE!</v>
      </c>
      <c r="K368">
        <v>365</v>
      </c>
    </row>
    <row r="369" spans="4:11" x14ac:dyDescent="0.35">
      <c r="D369">
        <v>366</v>
      </c>
      <c r="E369" t="e">
        <f t="shared" si="33"/>
        <v>#VALUE!</v>
      </c>
      <c r="F369" t="str">
        <f t="shared" si="34"/>
        <v/>
      </c>
      <c r="G369" t="e">
        <f t="shared" si="35"/>
        <v>#VALUE!</v>
      </c>
      <c r="H369" s="6" t="e">
        <f t="shared" si="30"/>
        <v>#VALUE!</v>
      </c>
      <c r="I369" s="7">
        <f t="shared" si="31"/>
        <v>549000</v>
      </c>
      <c r="J369" s="8" t="e">
        <f t="shared" si="32"/>
        <v>#VALUE!</v>
      </c>
      <c r="K369">
        <v>366</v>
      </c>
    </row>
    <row r="370" spans="4:11" x14ac:dyDescent="0.35">
      <c r="D370">
        <v>367</v>
      </c>
      <c r="E370" t="e">
        <f t="shared" si="33"/>
        <v>#VALUE!</v>
      </c>
      <c r="F370" t="str">
        <f t="shared" si="34"/>
        <v/>
      </c>
      <c r="G370" t="e">
        <f t="shared" si="35"/>
        <v>#VALUE!</v>
      </c>
      <c r="H370" s="6" t="e">
        <f t="shared" si="30"/>
        <v>#VALUE!</v>
      </c>
      <c r="I370" s="7">
        <f t="shared" si="31"/>
        <v>550500</v>
      </c>
      <c r="J370" s="8" t="e">
        <f t="shared" si="32"/>
        <v>#VALUE!</v>
      </c>
      <c r="K370">
        <v>367</v>
      </c>
    </row>
    <row r="371" spans="4:11" x14ac:dyDescent="0.35">
      <c r="D371">
        <v>368</v>
      </c>
      <c r="E371" t="e">
        <f t="shared" si="33"/>
        <v>#VALUE!</v>
      </c>
      <c r="F371" t="str">
        <f t="shared" si="34"/>
        <v/>
      </c>
      <c r="G371" t="e">
        <f t="shared" si="35"/>
        <v>#VALUE!</v>
      </c>
      <c r="H371" s="6" t="e">
        <f t="shared" si="30"/>
        <v>#VALUE!</v>
      </c>
      <c r="I371" s="7">
        <f t="shared" si="31"/>
        <v>552000</v>
      </c>
      <c r="J371" s="8" t="e">
        <f t="shared" si="32"/>
        <v>#VALUE!</v>
      </c>
      <c r="K371">
        <v>368</v>
      </c>
    </row>
    <row r="372" spans="4:11" x14ac:dyDescent="0.35">
      <c r="D372">
        <v>369</v>
      </c>
      <c r="E372" t="e">
        <f t="shared" si="33"/>
        <v>#VALUE!</v>
      </c>
      <c r="F372" t="str">
        <f t="shared" si="34"/>
        <v/>
      </c>
      <c r="G372" t="e">
        <f t="shared" si="35"/>
        <v>#VALUE!</v>
      </c>
      <c r="H372" s="6" t="e">
        <f t="shared" si="30"/>
        <v>#VALUE!</v>
      </c>
      <c r="I372" s="7">
        <f t="shared" si="31"/>
        <v>553500</v>
      </c>
      <c r="J372" s="8" t="e">
        <f t="shared" si="32"/>
        <v>#VALUE!</v>
      </c>
      <c r="K372">
        <v>369</v>
      </c>
    </row>
    <row r="373" spans="4:11" x14ac:dyDescent="0.35">
      <c r="D373">
        <v>370</v>
      </c>
      <c r="E373" t="e">
        <f t="shared" si="33"/>
        <v>#VALUE!</v>
      </c>
      <c r="F373" t="str">
        <f t="shared" si="34"/>
        <v/>
      </c>
      <c r="G373" t="e">
        <f t="shared" si="35"/>
        <v>#VALUE!</v>
      </c>
      <c r="H373" s="6" t="e">
        <f t="shared" si="30"/>
        <v>#VALUE!</v>
      </c>
      <c r="I373" s="7">
        <f t="shared" si="31"/>
        <v>555000</v>
      </c>
      <c r="J373" s="8" t="e">
        <f t="shared" si="32"/>
        <v>#VALUE!</v>
      </c>
      <c r="K373">
        <v>370</v>
      </c>
    </row>
    <row r="374" spans="4:11" x14ac:dyDescent="0.35">
      <c r="D374">
        <v>371</v>
      </c>
      <c r="E374" t="e">
        <f t="shared" si="33"/>
        <v>#VALUE!</v>
      </c>
      <c r="F374" t="str">
        <f t="shared" si="34"/>
        <v/>
      </c>
      <c r="G374" t="e">
        <f t="shared" si="35"/>
        <v>#VALUE!</v>
      </c>
      <c r="H374" s="6" t="e">
        <f t="shared" si="30"/>
        <v>#VALUE!</v>
      </c>
      <c r="I374" s="7">
        <f t="shared" si="31"/>
        <v>556500</v>
      </c>
      <c r="J374" s="8" t="e">
        <f t="shared" si="32"/>
        <v>#VALUE!</v>
      </c>
      <c r="K374">
        <v>371</v>
      </c>
    </row>
    <row r="375" spans="4:11" x14ac:dyDescent="0.35">
      <c r="D375">
        <v>372</v>
      </c>
      <c r="E375" t="e">
        <f t="shared" si="33"/>
        <v>#VALUE!</v>
      </c>
      <c r="F375" t="str">
        <f t="shared" si="34"/>
        <v/>
      </c>
      <c r="G375" t="e">
        <f t="shared" si="35"/>
        <v>#VALUE!</v>
      </c>
      <c r="H375" s="6" t="e">
        <f t="shared" si="30"/>
        <v>#VALUE!</v>
      </c>
      <c r="I375" s="7">
        <f t="shared" si="31"/>
        <v>558000</v>
      </c>
      <c r="J375" s="8" t="e">
        <f t="shared" si="32"/>
        <v>#VALUE!</v>
      </c>
      <c r="K375">
        <v>372</v>
      </c>
    </row>
    <row r="376" spans="4:11" x14ac:dyDescent="0.35">
      <c r="D376">
        <v>373</v>
      </c>
      <c r="E376" t="e">
        <f t="shared" si="33"/>
        <v>#VALUE!</v>
      </c>
      <c r="F376" t="str">
        <f t="shared" si="34"/>
        <v/>
      </c>
      <c r="G376" t="e">
        <f t="shared" si="35"/>
        <v>#VALUE!</v>
      </c>
      <c r="H376" s="6" t="e">
        <f t="shared" si="30"/>
        <v>#VALUE!</v>
      </c>
      <c r="I376" s="7">
        <f t="shared" si="31"/>
        <v>559500</v>
      </c>
      <c r="J376" s="8" t="e">
        <f t="shared" si="32"/>
        <v>#VALUE!</v>
      </c>
      <c r="K376">
        <v>373</v>
      </c>
    </row>
    <row r="377" spans="4:11" x14ac:dyDescent="0.35">
      <c r="D377">
        <v>374</v>
      </c>
      <c r="E377" t="e">
        <f t="shared" si="33"/>
        <v>#VALUE!</v>
      </c>
      <c r="F377" t="str">
        <f t="shared" si="34"/>
        <v/>
      </c>
      <c r="G377" t="e">
        <f t="shared" si="35"/>
        <v>#VALUE!</v>
      </c>
      <c r="H377" s="6" t="e">
        <f t="shared" si="30"/>
        <v>#VALUE!</v>
      </c>
      <c r="I377" s="7">
        <f t="shared" si="31"/>
        <v>561000</v>
      </c>
      <c r="J377" s="8" t="e">
        <f t="shared" si="32"/>
        <v>#VALUE!</v>
      </c>
      <c r="K377">
        <v>374</v>
      </c>
    </row>
    <row r="378" spans="4:11" x14ac:dyDescent="0.35">
      <c r="D378">
        <v>375</v>
      </c>
      <c r="E378" t="e">
        <f t="shared" si="33"/>
        <v>#VALUE!</v>
      </c>
      <c r="F378" t="str">
        <f t="shared" si="34"/>
        <v/>
      </c>
      <c r="G378" t="e">
        <f t="shared" si="35"/>
        <v>#VALUE!</v>
      </c>
      <c r="H378" s="6" t="e">
        <f t="shared" si="30"/>
        <v>#VALUE!</v>
      </c>
      <c r="I378" s="7">
        <f t="shared" si="31"/>
        <v>562500</v>
      </c>
      <c r="J378" s="8" t="e">
        <f t="shared" si="32"/>
        <v>#VALUE!</v>
      </c>
      <c r="K378">
        <v>375</v>
      </c>
    </row>
    <row r="379" spans="4:11" x14ac:dyDescent="0.35">
      <c r="D379">
        <v>376</v>
      </c>
      <c r="E379" t="e">
        <f t="shared" si="33"/>
        <v>#VALUE!</v>
      </c>
      <c r="F379" t="str">
        <f t="shared" si="34"/>
        <v/>
      </c>
      <c r="G379" t="e">
        <f t="shared" si="35"/>
        <v>#VALUE!</v>
      </c>
      <c r="H379" s="6" t="e">
        <f t="shared" si="30"/>
        <v>#VALUE!</v>
      </c>
      <c r="I379" s="7">
        <f t="shared" si="31"/>
        <v>564000</v>
      </c>
      <c r="J379" s="8" t="e">
        <f t="shared" si="32"/>
        <v>#VALUE!</v>
      </c>
      <c r="K379">
        <v>376</v>
      </c>
    </row>
    <row r="380" spans="4:11" x14ac:dyDescent="0.35">
      <c r="D380">
        <v>377</v>
      </c>
      <c r="E380" t="e">
        <f t="shared" si="33"/>
        <v>#VALUE!</v>
      </c>
      <c r="F380" t="str">
        <f t="shared" si="34"/>
        <v/>
      </c>
      <c r="G380" t="e">
        <f t="shared" si="35"/>
        <v>#VALUE!</v>
      </c>
      <c r="H380" s="6" t="e">
        <f t="shared" si="30"/>
        <v>#VALUE!</v>
      </c>
      <c r="I380" s="7">
        <f t="shared" si="31"/>
        <v>565500</v>
      </c>
      <c r="J380" s="8" t="e">
        <f t="shared" si="32"/>
        <v>#VALUE!</v>
      </c>
      <c r="K380">
        <v>377</v>
      </c>
    </row>
    <row r="381" spans="4:11" x14ac:dyDescent="0.35">
      <c r="D381">
        <v>378</v>
      </c>
      <c r="E381" t="e">
        <f t="shared" si="33"/>
        <v>#VALUE!</v>
      </c>
      <c r="F381" t="str">
        <f t="shared" si="34"/>
        <v/>
      </c>
      <c r="G381" t="e">
        <f t="shared" si="35"/>
        <v>#VALUE!</v>
      </c>
      <c r="H381" s="6" t="e">
        <f t="shared" si="30"/>
        <v>#VALUE!</v>
      </c>
      <c r="I381" s="7">
        <f t="shared" si="31"/>
        <v>567000</v>
      </c>
      <c r="J381" s="8" t="e">
        <f t="shared" si="32"/>
        <v>#VALUE!</v>
      </c>
      <c r="K381">
        <v>378</v>
      </c>
    </row>
    <row r="382" spans="4:11" x14ac:dyDescent="0.35">
      <c r="D382">
        <v>379</v>
      </c>
      <c r="E382" t="e">
        <f t="shared" si="33"/>
        <v>#VALUE!</v>
      </c>
      <c r="F382" t="str">
        <f t="shared" si="34"/>
        <v/>
      </c>
      <c r="G382" t="e">
        <f t="shared" si="35"/>
        <v>#VALUE!</v>
      </c>
      <c r="H382" s="6" t="e">
        <f t="shared" si="30"/>
        <v>#VALUE!</v>
      </c>
      <c r="I382" s="7">
        <f t="shared" si="31"/>
        <v>568500</v>
      </c>
      <c r="J382" s="8" t="e">
        <f t="shared" si="32"/>
        <v>#VALUE!</v>
      </c>
      <c r="K382">
        <v>379</v>
      </c>
    </row>
    <row r="383" spans="4:11" x14ac:dyDescent="0.35">
      <c r="D383">
        <v>380</v>
      </c>
      <c r="E383" t="e">
        <f t="shared" si="33"/>
        <v>#VALUE!</v>
      </c>
      <c r="F383" t="str">
        <f t="shared" si="34"/>
        <v/>
      </c>
      <c r="G383" t="e">
        <f t="shared" si="35"/>
        <v>#VALUE!</v>
      </c>
      <c r="H383" s="6" t="e">
        <f t="shared" si="30"/>
        <v>#VALUE!</v>
      </c>
      <c r="I383" s="7">
        <f t="shared" si="31"/>
        <v>570000</v>
      </c>
      <c r="J383" s="8" t="e">
        <f t="shared" si="32"/>
        <v>#VALUE!</v>
      </c>
      <c r="K383">
        <v>380</v>
      </c>
    </row>
    <row r="384" spans="4:11" x14ac:dyDescent="0.35">
      <c r="D384">
        <v>381</v>
      </c>
      <c r="E384" t="e">
        <f t="shared" si="33"/>
        <v>#VALUE!</v>
      </c>
      <c r="F384" t="str">
        <f t="shared" si="34"/>
        <v/>
      </c>
      <c r="G384" t="e">
        <f t="shared" si="35"/>
        <v>#VALUE!</v>
      </c>
      <c r="H384" s="6" t="e">
        <f t="shared" si="30"/>
        <v>#VALUE!</v>
      </c>
      <c r="I384" s="7">
        <f t="shared" si="31"/>
        <v>571500</v>
      </c>
      <c r="J384" s="8" t="e">
        <f t="shared" si="32"/>
        <v>#VALUE!</v>
      </c>
      <c r="K384">
        <v>381</v>
      </c>
    </row>
    <row r="385" spans="4:11" x14ac:dyDescent="0.35">
      <c r="D385">
        <v>382</v>
      </c>
      <c r="E385" t="e">
        <f t="shared" si="33"/>
        <v>#VALUE!</v>
      </c>
      <c r="F385" t="str">
        <f t="shared" si="34"/>
        <v/>
      </c>
      <c r="G385" t="e">
        <f t="shared" si="35"/>
        <v>#VALUE!</v>
      </c>
      <c r="H385" s="6" t="e">
        <f t="shared" si="30"/>
        <v>#VALUE!</v>
      </c>
      <c r="I385" s="7">
        <f t="shared" si="31"/>
        <v>573000</v>
      </c>
      <c r="J385" s="8" t="e">
        <f t="shared" si="32"/>
        <v>#VALUE!</v>
      </c>
      <c r="K385">
        <v>382</v>
      </c>
    </row>
    <row r="386" spans="4:11" x14ac:dyDescent="0.35">
      <c r="D386">
        <v>383</v>
      </c>
      <c r="E386" t="e">
        <f t="shared" si="33"/>
        <v>#VALUE!</v>
      </c>
      <c r="F386" t="str">
        <f t="shared" si="34"/>
        <v/>
      </c>
      <c r="G386" t="e">
        <f t="shared" si="35"/>
        <v>#VALUE!</v>
      </c>
      <c r="H386" s="6" t="e">
        <f t="shared" si="30"/>
        <v>#VALUE!</v>
      </c>
      <c r="I386" s="7">
        <f t="shared" si="31"/>
        <v>574500</v>
      </c>
      <c r="J386" s="8" t="e">
        <f t="shared" si="32"/>
        <v>#VALUE!</v>
      </c>
      <c r="K386">
        <v>383</v>
      </c>
    </row>
    <row r="387" spans="4:11" x14ac:dyDescent="0.35">
      <c r="D387">
        <v>384</v>
      </c>
      <c r="E387" t="e">
        <f t="shared" si="33"/>
        <v>#VALUE!</v>
      </c>
      <c r="F387" t="str">
        <f t="shared" si="34"/>
        <v/>
      </c>
      <c r="G387" t="e">
        <f t="shared" si="35"/>
        <v>#VALUE!</v>
      </c>
      <c r="H387" s="6" t="e">
        <f t="shared" ref="H387:H450" si="36">DMcostPERton*G387</f>
        <v>#VALUE!</v>
      </c>
      <c r="I387" s="7">
        <f t="shared" ref="I387:I450" si="37">CowPrice*D387</f>
        <v>576000</v>
      </c>
      <c r="J387" s="8" t="e">
        <f t="shared" ref="J387:J450" si="38">I387-H387</f>
        <v>#VALUE!</v>
      </c>
      <c r="K387">
        <v>384</v>
      </c>
    </row>
    <row r="388" spans="4:11" x14ac:dyDescent="0.35">
      <c r="D388">
        <v>385</v>
      </c>
      <c r="E388" t="e">
        <f t="shared" ref="E388:E451" si="39">DMneeded-(DMcow*D388)</f>
        <v>#VALUE!</v>
      </c>
      <c r="F388" t="str">
        <f t="shared" ref="F388:F451" si="40">DMavailable</f>
        <v/>
      </c>
      <c r="G388" t="e">
        <f t="shared" ref="G388:G451" si="41">E388-F388</f>
        <v>#VALUE!</v>
      </c>
      <c r="H388" s="6" t="e">
        <f t="shared" si="36"/>
        <v>#VALUE!</v>
      </c>
      <c r="I388" s="7">
        <f t="shared" si="37"/>
        <v>577500</v>
      </c>
      <c r="J388" s="8" t="e">
        <f t="shared" si="38"/>
        <v>#VALUE!</v>
      </c>
      <c r="K388">
        <v>385</v>
      </c>
    </row>
    <row r="389" spans="4:11" x14ac:dyDescent="0.35">
      <c r="D389">
        <v>386</v>
      </c>
      <c r="E389" t="e">
        <f t="shared" si="39"/>
        <v>#VALUE!</v>
      </c>
      <c r="F389" t="str">
        <f t="shared" si="40"/>
        <v/>
      </c>
      <c r="G389" t="e">
        <f t="shared" si="41"/>
        <v>#VALUE!</v>
      </c>
      <c r="H389" s="6" t="e">
        <f t="shared" si="36"/>
        <v>#VALUE!</v>
      </c>
      <c r="I389" s="7">
        <f t="shared" si="37"/>
        <v>579000</v>
      </c>
      <c r="J389" s="8" t="e">
        <f t="shared" si="38"/>
        <v>#VALUE!</v>
      </c>
      <c r="K389">
        <v>386</v>
      </c>
    </row>
    <row r="390" spans="4:11" x14ac:dyDescent="0.35">
      <c r="D390">
        <v>387</v>
      </c>
      <c r="E390" t="e">
        <f t="shared" si="39"/>
        <v>#VALUE!</v>
      </c>
      <c r="F390" t="str">
        <f t="shared" si="40"/>
        <v/>
      </c>
      <c r="G390" t="e">
        <f t="shared" si="41"/>
        <v>#VALUE!</v>
      </c>
      <c r="H390" s="6" t="e">
        <f t="shared" si="36"/>
        <v>#VALUE!</v>
      </c>
      <c r="I390" s="7">
        <f t="shared" si="37"/>
        <v>580500</v>
      </c>
      <c r="J390" s="8" t="e">
        <f t="shared" si="38"/>
        <v>#VALUE!</v>
      </c>
      <c r="K390">
        <v>387</v>
      </c>
    </row>
    <row r="391" spans="4:11" x14ac:dyDescent="0.35">
      <c r="D391">
        <v>388</v>
      </c>
      <c r="E391" t="e">
        <f t="shared" si="39"/>
        <v>#VALUE!</v>
      </c>
      <c r="F391" t="str">
        <f t="shared" si="40"/>
        <v/>
      </c>
      <c r="G391" t="e">
        <f t="shared" si="41"/>
        <v>#VALUE!</v>
      </c>
      <c r="H391" s="6" t="e">
        <f t="shared" si="36"/>
        <v>#VALUE!</v>
      </c>
      <c r="I391" s="7">
        <f t="shared" si="37"/>
        <v>582000</v>
      </c>
      <c r="J391" s="8" t="e">
        <f t="shared" si="38"/>
        <v>#VALUE!</v>
      </c>
      <c r="K391">
        <v>388</v>
      </c>
    </row>
    <row r="392" spans="4:11" x14ac:dyDescent="0.35">
      <c r="D392">
        <v>389</v>
      </c>
      <c r="E392" t="e">
        <f t="shared" si="39"/>
        <v>#VALUE!</v>
      </c>
      <c r="F392" t="str">
        <f t="shared" si="40"/>
        <v/>
      </c>
      <c r="G392" t="e">
        <f t="shared" si="41"/>
        <v>#VALUE!</v>
      </c>
      <c r="H392" s="6" t="e">
        <f t="shared" si="36"/>
        <v>#VALUE!</v>
      </c>
      <c r="I392" s="7">
        <f t="shared" si="37"/>
        <v>583500</v>
      </c>
      <c r="J392" s="8" t="e">
        <f t="shared" si="38"/>
        <v>#VALUE!</v>
      </c>
      <c r="K392">
        <v>389</v>
      </c>
    </row>
    <row r="393" spans="4:11" x14ac:dyDescent="0.35">
      <c r="D393">
        <v>390</v>
      </c>
      <c r="E393" t="e">
        <f t="shared" si="39"/>
        <v>#VALUE!</v>
      </c>
      <c r="F393" t="str">
        <f t="shared" si="40"/>
        <v/>
      </c>
      <c r="G393" t="e">
        <f t="shared" si="41"/>
        <v>#VALUE!</v>
      </c>
      <c r="H393" s="6" t="e">
        <f t="shared" si="36"/>
        <v>#VALUE!</v>
      </c>
      <c r="I393" s="7">
        <f t="shared" si="37"/>
        <v>585000</v>
      </c>
      <c r="J393" s="8" t="e">
        <f t="shared" si="38"/>
        <v>#VALUE!</v>
      </c>
      <c r="K393">
        <v>390</v>
      </c>
    </row>
    <row r="394" spans="4:11" x14ac:dyDescent="0.35">
      <c r="D394">
        <v>391</v>
      </c>
      <c r="E394" t="e">
        <f t="shared" si="39"/>
        <v>#VALUE!</v>
      </c>
      <c r="F394" t="str">
        <f t="shared" si="40"/>
        <v/>
      </c>
      <c r="G394" t="e">
        <f t="shared" si="41"/>
        <v>#VALUE!</v>
      </c>
      <c r="H394" s="6" t="e">
        <f t="shared" si="36"/>
        <v>#VALUE!</v>
      </c>
      <c r="I394" s="7">
        <f t="shared" si="37"/>
        <v>586500</v>
      </c>
      <c r="J394" s="8" t="e">
        <f t="shared" si="38"/>
        <v>#VALUE!</v>
      </c>
      <c r="K394">
        <v>391</v>
      </c>
    </row>
    <row r="395" spans="4:11" x14ac:dyDescent="0.35">
      <c r="D395">
        <v>392</v>
      </c>
      <c r="E395" t="e">
        <f t="shared" si="39"/>
        <v>#VALUE!</v>
      </c>
      <c r="F395" t="str">
        <f t="shared" si="40"/>
        <v/>
      </c>
      <c r="G395" t="e">
        <f t="shared" si="41"/>
        <v>#VALUE!</v>
      </c>
      <c r="H395" s="6" t="e">
        <f t="shared" si="36"/>
        <v>#VALUE!</v>
      </c>
      <c r="I395" s="7">
        <f t="shared" si="37"/>
        <v>588000</v>
      </c>
      <c r="J395" s="8" t="e">
        <f t="shared" si="38"/>
        <v>#VALUE!</v>
      </c>
      <c r="K395">
        <v>392</v>
      </c>
    </row>
    <row r="396" spans="4:11" x14ac:dyDescent="0.35">
      <c r="D396">
        <v>393</v>
      </c>
      <c r="E396" t="e">
        <f t="shared" si="39"/>
        <v>#VALUE!</v>
      </c>
      <c r="F396" t="str">
        <f t="shared" si="40"/>
        <v/>
      </c>
      <c r="G396" t="e">
        <f t="shared" si="41"/>
        <v>#VALUE!</v>
      </c>
      <c r="H396" s="6" t="e">
        <f t="shared" si="36"/>
        <v>#VALUE!</v>
      </c>
      <c r="I396" s="7">
        <f t="shared" si="37"/>
        <v>589500</v>
      </c>
      <c r="J396" s="8" t="e">
        <f t="shared" si="38"/>
        <v>#VALUE!</v>
      </c>
      <c r="K396">
        <v>393</v>
      </c>
    </row>
    <row r="397" spans="4:11" x14ac:dyDescent="0.35">
      <c r="D397">
        <v>394</v>
      </c>
      <c r="E397" t="e">
        <f t="shared" si="39"/>
        <v>#VALUE!</v>
      </c>
      <c r="F397" t="str">
        <f t="shared" si="40"/>
        <v/>
      </c>
      <c r="G397" t="e">
        <f t="shared" si="41"/>
        <v>#VALUE!</v>
      </c>
      <c r="H397" s="6" t="e">
        <f t="shared" si="36"/>
        <v>#VALUE!</v>
      </c>
      <c r="I397" s="7">
        <f t="shared" si="37"/>
        <v>591000</v>
      </c>
      <c r="J397" s="8" t="e">
        <f t="shared" si="38"/>
        <v>#VALUE!</v>
      </c>
      <c r="K397">
        <v>394</v>
      </c>
    </row>
    <row r="398" spans="4:11" x14ac:dyDescent="0.35">
      <c r="D398">
        <v>395</v>
      </c>
      <c r="E398" t="e">
        <f t="shared" si="39"/>
        <v>#VALUE!</v>
      </c>
      <c r="F398" t="str">
        <f t="shared" si="40"/>
        <v/>
      </c>
      <c r="G398" t="e">
        <f t="shared" si="41"/>
        <v>#VALUE!</v>
      </c>
      <c r="H398" s="6" t="e">
        <f t="shared" si="36"/>
        <v>#VALUE!</v>
      </c>
      <c r="I398" s="7">
        <f t="shared" si="37"/>
        <v>592500</v>
      </c>
      <c r="J398" s="8" t="e">
        <f t="shared" si="38"/>
        <v>#VALUE!</v>
      </c>
      <c r="K398">
        <v>395</v>
      </c>
    </row>
    <row r="399" spans="4:11" x14ac:dyDescent="0.35">
      <c r="D399">
        <v>396</v>
      </c>
      <c r="E399" t="e">
        <f t="shared" si="39"/>
        <v>#VALUE!</v>
      </c>
      <c r="F399" t="str">
        <f t="shared" si="40"/>
        <v/>
      </c>
      <c r="G399" t="e">
        <f t="shared" si="41"/>
        <v>#VALUE!</v>
      </c>
      <c r="H399" s="6" t="e">
        <f t="shared" si="36"/>
        <v>#VALUE!</v>
      </c>
      <c r="I399" s="7">
        <f t="shared" si="37"/>
        <v>594000</v>
      </c>
      <c r="J399" s="8" t="e">
        <f t="shared" si="38"/>
        <v>#VALUE!</v>
      </c>
      <c r="K399">
        <v>396</v>
      </c>
    </row>
    <row r="400" spans="4:11" x14ac:dyDescent="0.35">
      <c r="D400">
        <v>397</v>
      </c>
      <c r="E400" t="e">
        <f t="shared" si="39"/>
        <v>#VALUE!</v>
      </c>
      <c r="F400" t="str">
        <f t="shared" si="40"/>
        <v/>
      </c>
      <c r="G400" t="e">
        <f t="shared" si="41"/>
        <v>#VALUE!</v>
      </c>
      <c r="H400" s="6" t="e">
        <f t="shared" si="36"/>
        <v>#VALUE!</v>
      </c>
      <c r="I400" s="7">
        <f t="shared" si="37"/>
        <v>595500</v>
      </c>
      <c r="J400" s="8" t="e">
        <f t="shared" si="38"/>
        <v>#VALUE!</v>
      </c>
      <c r="K400">
        <v>397</v>
      </c>
    </row>
    <row r="401" spans="4:11" x14ac:dyDescent="0.35">
      <c r="D401">
        <v>398</v>
      </c>
      <c r="E401" t="e">
        <f t="shared" si="39"/>
        <v>#VALUE!</v>
      </c>
      <c r="F401" t="str">
        <f t="shared" si="40"/>
        <v/>
      </c>
      <c r="G401" t="e">
        <f t="shared" si="41"/>
        <v>#VALUE!</v>
      </c>
      <c r="H401" s="6" t="e">
        <f t="shared" si="36"/>
        <v>#VALUE!</v>
      </c>
      <c r="I401" s="7">
        <f t="shared" si="37"/>
        <v>597000</v>
      </c>
      <c r="J401" s="8" t="e">
        <f t="shared" si="38"/>
        <v>#VALUE!</v>
      </c>
      <c r="K401">
        <v>398</v>
      </c>
    </row>
    <row r="402" spans="4:11" x14ac:dyDescent="0.35">
      <c r="D402">
        <v>399</v>
      </c>
      <c r="E402" t="e">
        <f t="shared" si="39"/>
        <v>#VALUE!</v>
      </c>
      <c r="F402" t="str">
        <f t="shared" si="40"/>
        <v/>
      </c>
      <c r="G402" t="e">
        <f t="shared" si="41"/>
        <v>#VALUE!</v>
      </c>
      <c r="H402" s="6" t="e">
        <f t="shared" si="36"/>
        <v>#VALUE!</v>
      </c>
      <c r="I402" s="7">
        <f t="shared" si="37"/>
        <v>598500</v>
      </c>
      <c r="J402" s="8" t="e">
        <f t="shared" si="38"/>
        <v>#VALUE!</v>
      </c>
      <c r="K402">
        <v>399</v>
      </c>
    </row>
    <row r="403" spans="4:11" x14ac:dyDescent="0.35">
      <c r="D403">
        <v>400</v>
      </c>
      <c r="E403" t="e">
        <f t="shared" si="39"/>
        <v>#VALUE!</v>
      </c>
      <c r="F403" t="str">
        <f t="shared" si="40"/>
        <v/>
      </c>
      <c r="G403" t="e">
        <f t="shared" si="41"/>
        <v>#VALUE!</v>
      </c>
      <c r="H403" s="6" t="e">
        <f t="shared" si="36"/>
        <v>#VALUE!</v>
      </c>
      <c r="I403" s="7">
        <f t="shared" si="37"/>
        <v>600000</v>
      </c>
      <c r="J403" s="8" t="e">
        <f t="shared" si="38"/>
        <v>#VALUE!</v>
      </c>
      <c r="K403">
        <v>400</v>
      </c>
    </row>
    <row r="404" spans="4:11" x14ac:dyDescent="0.35">
      <c r="D404">
        <v>401</v>
      </c>
      <c r="E404" t="e">
        <f t="shared" si="39"/>
        <v>#VALUE!</v>
      </c>
      <c r="F404" t="str">
        <f t="shared" si="40"/>
        <v/>
      </c>
      <c r="G404" t="e">
        <f t="shared" si="41"/>
        <v>#VALUE!</v>
      </c>
      <c r="H404" s="6" t="e">
        <f t="shared" si="36"/>
        <v>#VALUE!</v>
      </c>
      <c r="I404" s="7">
        <f t="shared" si="37"/>
        <v>601500</v>
      </c>
      <c r="J404" s="8" t="e">
        <f t="shared" si="38"/>
        <v>#VALUE!</v>
      </c>
      <c r="K404">
        <v>401</v>
      </c>
    </row>
    <row r="405" spans="4:11" x14ac:dyDescent="0.35">
      <c r="D405">
        <v>402</v>
      </c>
      <c r="E405" t="e">
        <f t="shared" si="39"/>
        <v>#VALUE!</v>
      </c>
      <c r="F405" t="str">
        <f t="shared" si="40"/>
        <v/>
      </c>
      <c r="G405" t="e">
        <f t="shared" si="41"/>
        <v>#VALUE!</v>
      </c>
      <c r="H405" s="6" t="e">
        <f t="shared" si="36"/>
        <v>#VALUE!</v>
      </c>
      <c r="I405" s="7">
        <f t="shared" si="37"/>
        <v>603000</v>
      </c>
      <c r="J405" s="8" t="e">
        <f t="shared" si="38"/>
        <v>#VALUE!</v>
      </c>
      <c r="K405">
        <v>402</v>
      </c>
    </row>
    <row r="406" spans="4:11" x14ac:dyDescent="0.35">
      <c r="D406">
        <v>403</v>
      </c>
      <c r="E406" t="e">
        <f t="shared" si="39"/>
        <v>#VALUE!</v>
      </c>
      <c r="F406" t="str">
        <f t="shared" si="40"/>
        <v/>
      </c>
      <c r="G406" t="e">
        <f t="shared" si="41"/>
        <v>#VALUE!</v>
      </c>
      <c r="H406" s="6" t="e">
        <f t="shared" si="36"/>
        <v>#VALUE!</v>
      </c>
      <c r="I406" s="7">
        <f t="shared" si="37"/>
        <v>604500</v>
      </c>
      <c r="J406" s="8" t="e">
        <f t="shared" si="38"/>
        <v>#VALUE!</v>
      </c>
      <c r="K406">
        <v>403</v>
      </c>
    </row>
    <row r="407" spans="4:11" x14ac:dyDescent="0.35">
      <c r="D407">
        <v>404</v>
      </c>
      <c r="E407" t="e">
        <f t="shared" si="39"/>
        <v>#VALUE!</v>
      </c>
      <c r="F407" t="str">
        <f t="shared" si="40"/>
        <v/>
      </c>
      <c r="G407" t="e">
        <f t="shared" si="41"/>
        <v>#VALUE!</v>
      </c>
      <c r="H407" s="6" t="e">
        <f t="shared" si="36"/>
        <v>#VALUE!</v>
      </c>
      <c r="I407" s="7">
        <f t="shared" si="37"/>
        <v>606000</v>
      </c>
      <c r="J407" s="8" t="e">
        <f t="shared" si="38"/>
        <v>#VALUE!</v>
      </c>
      <c r="K407">
        <v>404</v>
      </c>
    </row>
    <row r="408" spans="4:11" x14ac:dyDescent="0.35">
      <c r="D408">
        <v>405</v>
      </c>
      <c r="E408" t="e">
        <f t="shared" si="39"/>
        <v>#VALUE!</v>
      </c>
      <c r="F408" t="str">
        <f t="shared" si="40"/>
        <v/>
      </c>
      <c r="G408" t="e">
        <f t="shared" si="41"/>
        <v>#VALUE!</v>
      </c>
      <c r="H408" s="6" t="e">
        <f t="shared" si="36"/>
        <v>#VALUE!</v>
      </c>
      <c r="I408" s="7">
        <f t="shared" si="37"/>
        <v>607500</v>
      </c>
      <c r="J408" s="8" t="e">
        <f t="shared" si="38"/>
        <v>#VALUE!</v>
      </c>
      <c r="K408">
        <v>405</v>
      </c>
    </row>
    <row r="409" spans="4:11" x14ac:dyDescent="0.35">
      <c r="D409">
        <v>406</v>
      </c>
      <c r="E409" t="e">
        <f t="shared" si="39"/>
        <v>#VALUE!</v>
      </c>
      <c r="F409" t="str">
        <f t="shared" si="40"/>
        <v/>
      </c>
      <c r="G409" t="e">
        <f t="shared" si="41"/>
        <v>#VALUE!</v>
      </c>
      <c r="H409" s="6" t="e">
        <f t="shared" si="36"/>
        <v>#VALUE!</v>
      </c>
      <c r="I409" s="7">
        <f t="shared" si="37"/>
        <v>609000</v>
      </c>
      <c r="J409" s="8" t="e">
        <f t="shared" si="38"/>
        <v>#VALUE!</v>
      </c>
      <c r="K409">
        <v>406</v>
      </c>
    </row>
    <row r="410" spans="4:11" x14ac:dyDescent="0.35">
      <c r="D410">
        <v>407</v>
      </c>
      <c r="E410" t="e">
        <f t="shared" si="39"/>
        <v>#VALUE!</v>
      </c>
      <c r="F410" t="str">
        <f t="shared" si="40"/>
        <v/>
      </c>
      <c r="G410" t="e">
        <f t="shared" si="41"/>
        <v>#VALUE!</v>
      </c>
      <c r="H410" s="6" t="e">
        <f t="shared" si="36"/>
        <v>#VALUE!</v>
      </c>
      <c r="I410" s="7">
        <f t="shared" si="37"/>
        <v>610500</v>
      </c>
      <c r="J410" s="8" t="e">
        <f t="shared" si="38"/>
        <v>#VALUE!</v>
      </c>
      <c r="K410">
        <v>407</v>
      </c>
    </row>
    <row r="411" spans="4:11" x14ac:dyDescent="0.35">
      <c r="D411">
        <v>408</v>
      </c>
      <c r="E411" t="e">
        <f t="shared" si="39"/>
        <v>#VALUE!</v>
      </c>
      <c r="F411" t="str">
        <f t="shared" si="40"/>
        <v/>
      </c>
      <c r="G411" t="e">
        <f t="shared" si="41"/>
        <v>#VALUE!</v>
      </c>
      <c r="H411" s="6" t="e">
        <f t="shared" si="36"/>
        <v>#VALUE!</v>
      </c>
      <c r="I411" s="7">
        <f t="shared" si="37"/>
        <v>612000</v>
      </c>
      <c r="J411" s="8" t="e">
        <f t="shared" si="38"/>
        <v>#VALUE!</v>
      </c>
      <c r="K411">
        <v>408</v>
      </c>
    </row>
    <row r="412" spans="4:11" x14ac:dyDescent="0.35">
      <c r="D412">
        <v>409</v>
      </c>
      <c r="E412" t="e">
        <f t="shared" si="39"/>
        <v>#VALUE!</v>
      </c>
      <c r="F412" t="str">
        <f t="shared" si="40"/>
        <v/>
      </c>
      <c r="G412" t="e">
        <f t="shared" si="41"/>
        <v>#VALUE!</v>
      </c>
      <c r="H412" s="6" t="e">
        <f t="shared" si="36"/>
        <v>#VALUE!</v>
      </c>
      <c r="I412" s="7">
        <f t="shared" si="37"/>
        <v>613500</v>
      </c>
      <c r="J412" s="8" t="e">
        <f t="shared" si="38"/>
        <v>#VALUE!</v>
      </c>
      <c r="K412">
        <v>409</v>
      </c>
    </row>
    <row r="413" spans="4:11" x14ac:dyDescent="0.35">
      <c r="D413">
        <v>410</v>
      </c>
      <c r="E413" t="e">
        <f t="shared" si="39"/>
        <v>#VALUE!</v>
      </c>
      <c r="F413" t="str">
        <f t="shared" si="40"/>
        <v/>
      </c>
      <c r="G413" t="e">
        <f t="shared" si="41"/>
        <v>#VALUE!</v>
      </c>
      <c r="H413" s="6" t="e">
        <f t="shared" si="36"/>
        <v>#VALUE!</v>
      </c>
      <c r="I413" s="7">
        <f t="shared" si="37"/>
        <v>615000</v>
      </c>
      <c r="J413" s="8" t="e">
        <f t="shared" si="38"/>
        <v>#VALUE!</v>
      </c>
      <c r="K413">
        <v>410</v>
      </c>
    </row>
    <row r="414" spans="4:11" x14ac:dyDescent="0.35">
      <c r="D414">
        <v>411</v>
      </c>
      <c r="E414" t="e">
        <f t="shared" si="39"/>
        <v>#VALUE!</v>
      </c>
      <c r="F414" t="str">
        <f t="shared" si="40"/>
        <v/>
      </c>
      <c r="G414" t="e">
        <f t="shared" si="41"/>
        <v>#VALUE!</v>
      </c>
      <c r="H414" s="6" t="e">
        <f t="shared" si="36"/>
        <v>#VALUE!</v>
      </c>
      <c r="I414" s="7">
        <f t="shared" si="37"/>
        <v>616500</v>
      </c>
      <c r="J414" s="8" t="e">
        <f t="shared" si="38"/>
        <v>#VALUE!</v>
      </c>
      <c r="K414">
        <v>411</v>
      </c>
    </row>
    <row r="415" spans="4:11" x14ac:dyDescent="0.35">
      <c r="D415">
        <v>412</v>
      </c>
      <c r="E415" t="e">
        <f t="shared" si="39"/>
        <v>#VALUE!</v>
      </c>
      <c r="F415" t="str">
        <f t="shared" si="40"/>
        <v/>
      </c>
      <c r="G415" t="e">
        <f t="shared" si="41"/>
        <v>#VALUE!</v>
      </c>
      <c r="H415" s="6" t="e">
        <f t="shared" si="36"/>
        <v>#VALUE!</v>
      </c>
      <c r="I415" s="7">
        <f t="shared" si="37"/>
        <v>618000</v>
      </c>
      <c r="J415" s="8" t="e">
        <f t="shared" si="38"/>
        <v>#VALUE!</v>
      </c>
      <c r="K415">
        <v>412</v>
      </c>
    </row>
    <row r="416" spans="4:11" x14ac:dyDescent="0.35">
      <c r="D416">
        <v>413</v>
      </c>
      <c r="E416" t="e">
        <f t="shared" si="39"/>
        <v>#VALUE!</v>
      </c>
      <c r="F416" t="str">
        <f t="shared" si="40"/>
        <v/>
      </c>
      <c r="G416" t="e">
        <f t="shared" si="41"/>
        <v>#VALUE!</v>
      </c>
      <c r="H416" s="6" t="e">
        <f t="shared" si="36"/>
        <v>#VALUE!</v>
      </c>
      <c r="I416" s="7">
        <f t="shared" si="37"/>
        <v>619500</v>
      </c>
      <c r="J416" s="8" t="e">
        <f t="shared" si="38"/>
        <v>#VALUE!</v>
      </c>
      <c r="K416">
        <v>413</v>
      </c>
    </row>
    <row r="417" spans="4:11" x14ac:dyDescent="0.35">
      <c r="D417">
        <v>414</v>
      </c>
      <c r="E417" t="e">
        <f t="shared" si="39"/>
        <v>#VALUE!</v>
      </c>
      <c r="F417" t="str">
        <f t="shared" si="40"/>
        <v/>
      </c>
      <c r="G417" t="e">
        <f t="shared" si="41"/>
        <v>#VALUE!</v>
      </c>
      <c r="H417" s="6" t="e">
        <f t="shared" si="36"/>
        <v>#VALUE!</v>
      </c>
      <c r="I417" s="7">
        <f t="shared" si="37"/>
        <v>621000</v>
      </c>
      <c r="J417" s="8" t="e">
        <f t="shared" si="38"/>
        <v>#VALUE!</v>
      </c>
      <c r="K417">
        <v>414</v>
      </c>
    </row>
    <row r="418" spans="4:11" x14ac:dyDescent="0.35">
      <c r="D418">
        <v>415</v>
      </c>
      <c r="E418" t="e">
        <f t="shared" si="39"/>
        <v>#VALUE!</v>
      </c>
      <c r="F418" t="str">
        <f t="shared" si="40"/>
        <v/>
      </c>
      <c r="G418" t="e">
        <f t="shared" si="41"/>
        <v>#VALUE!</v>
      </c>
      <c r="H418" s="6" t="e">
        <f t="shared" si="36"/>
        <v>#VALUE!</v>
      </c>
      <c r="I418" s="7">
        <f t="shared" si="37"/>
        <v>622500</v>
      </c>
      <c r="J418" s="8" t="e">
        <f t="shared" si="38"/>
        <v>#VALUE!</v>
      </c>
      <c r="K418">
        <v>415</v>
      </c>
    </row>
    <row r="419" spans="4:11" x14ac:dyDescent="0.35">
      <c r="D419">
        <v>416</v>
      </c>
      <c r="E419" t="e">
        <f t="shared" si="39"/>
        <v>#VALUE!</v>
      </c>
      <c r="F419" t="str">
        <f t="shared" si="40"/>
        <v/>
      </c>
      <c r="G419" t="e">
        <f t="shared" si="41"/>
        <v>#VALUE!</v>
      </c>
      <c r="H419" s="6" t="e">
        <f t="shared" si="36"/>
        <v>#VALUE!</v>
      </c>
      <c r="I419" s="7">
        <f t="shared" si="37"/>
        <v>624000</v>
      </c>
      <c r="J419" s="8" t="e">
        <f t="shared" si="38"/>
        <v>#VALUE!</v>
      </c>
      <c r="K419">
        <v>416</v>
      </c>
    </row>
    <row r="420" spans="4:11" x14ac:dyDescent="0.35">
      <c r="D420">
        <v>417</v>
      </c>
      <c r="E420" t="e">
        <f t="shared" si="39"/>
        <v>#VALUE!</v>
      </c>
      <c r="F420" t="str">
        <f t="shared" si="40"/>
        <v/>
      </c>
      <c r="G420" t="e">
        <f t="shared" si="41"/>
        <v>#VALUE!</v>
      </c>
      <c r="H420" s="6" t="e">
        <f t="shared" si="36"/>
        <v>#VALUE!</v>
      </c>
      <c r="I420" s="7">
        <f t="shared" si="37"/>
        <v>625500</v>
      </c>
      <c r="J420" s="8" t="e">
        <f t="shared" si="38"/>
        <v>#VALUE!</v>
      </c>
      <c r="K420">
        <v>417</v>
      </c>
    </row>
    <row r="421" spans="4:11" x14ac:dyDescent="0.35">
      <c r="D421">
        <v>418</v>
      </c>
      <c r="E421" t="e">
        <f t="shared" si="39"/>
        <v>#VALUE!</v>
      </c>
      <c r="F421" t="str">
        <f t="shared" si="40"/>
        <v/>
      </c>
      <c r="G421" t="e">
        <f t="shared" si="41"/>
        <v>#VALUE!</v>
      </c>
      <c r="H421" s="6" t="e">
        <f t="shared" si="36"/>
        <v>#VALUE!</v>
      </c>
      <c r="I421" s="7">
        <f t="shared" si="37"/>
        <v>627000</v>
      </c>
      <c r="J421" s="8" t="e">
        <f t="shared" si="38"/>
        <v>#VALUE!</v>
      </c>
      <c r="K421">
        <v>418</v>
      </c>
    </row>
    <row r="422" spans="4:11" x14ac:dyDescent="0.35">
      <c r="D422">
        <v>419</v>
      </c>
      <c r="E422" t="e">
        <f t="shared" si="39"/>
        <v>#VALUE!</v>
      </c>
      <c r="F422" t="str">
        <f t="shared" si="40"/>
        <v/>
      </c>
      <c r="G422" t="e">
        <f t="shared" si="41"/>
        <v>#VALUE!</v>
      </c>
      <c r="H422" s="6" t="e">
        <f t="shared" si="36"/>
        <v>#VALUE!</v>
      </c>
      <c r="I422" s="7">
        <f t="shared" si="37"/>
        <v>628500</v>
      </c>
      <c r="J422" s="8" t="e">
        <f t="shared" si="38"/>
        <v>#VALUE!</v>
      </c>
      <c r="K422">
        <v>419</v>
      </c>
    </row>
    <row r="423" spans="4:11" x14ac:dyDescent="0.35">
      <c r="D423">
        <v>420</v>
      </c>
      <c r="E423" t="e">
        <f t="shared" si="39"/>
        <v>#VALUE!</v>
      </c>
      <c r="F423" t="str">
        <f t="shared" si="40"/>
        <v/>
      </c>
      <c r="G423" t="e">
        <f t="shared" si="41"/>
        <v>#VALUE!</v>
      </c>
      <c r="H423" s="6" t="e">
        <f t="shared" si="36"/>
        <v>#VALUE!</v>
      </c>
      <c r="I423" s="7">
        <f t="shared" si="37"/>
        <v>630000</v>
      </c>
      <c r="J423" s="8" t="e">
        <f t="shared" si="38"/>
        <v>#VALUE!</v>
      </c>
      <c r="K423">
        <v>420</v>
      </c>
    </row>
    <row r="424" spans="4:11" x14ac:dyDescent="0.35">
      <c r="D424">
        <v>421</v>
      </c>
      <c r="E424" t="e">
        <f t="shared" si="39"/>
        <v>#VALUE!</v>
      </c>
      <c r="F424" t="str">
        <f t="shared" si="40"/>
        <v/>
      </c>
      <c r="G424" t="e">
        <f t="shared" si="41"/>
        <v>#VALUE!</v>
      </c>
      <c r="H424" s="6" t="e">
        <f t="shared" si="36"/>
        <v>#VALUE!</v>
      </c>
      <c r="I424" s="7">
        <f t="shared" si="37"/>
        <v>631500</v>
      </c>
      <c r="J424" s="8" t="e">
        <f t="shared" si="38"/>
        <v>#VALUE!</v>
      </c>
      <c r="K424">
        <v>421</v>
      </c>
    </row>
    <row r="425" spans="4:11" x14ac:dyDescent="0.35">
      <c r="D425">
        <v>422</v>
      </c>
      <c r="E425" t="e">
        <f t="shared" si="39"/>
        <v>#VALUE!</v>
      </c>
      <c r="F425" t="str">
        <f t="shared" si="40"/>
        <v/>
      </c>
      <c r="G425" t="e">
        <f t="shared" si="41"/>
        <v>#VALUE!</v>
      </c>
      <c r="H425" s="6" t="e">
        <f t="shared" si="36"/>
        <v>#VALUE!</v>
      </c>
      <c r="I425" s="7">
        <f t="shared" si="37"/>
        <v>633000</v>
      </c>
      <c r="J425" s="8" t="e">
        <f t="shared" si="38"/>
        <v>#VALUE!</v>
      </c>
      <c r="K425">
        <v>422</v>
      </c>
    </row>
    <row r="426" spans="4:11" x14ac:dyDescent="0.35">
      <c r="D426">
        <v>423</v>
      </c>
      <c r="E426" t="e">
        <f t="shared" si="39"/>
        <v>#VALUE!</v>
      </c>
      <c r="F426" t="str">
        <f t="shared" si="40"/>
        <v/>
      </c>
      <c r="G426" t="e">
        <f t="shared" si="41"/>
        <v>#VALUE!</v>
      </c>
      <c r="H426" s="6" t="e">
        <f t="shared" si="36"/>
        <v>#VALUE!</v>
      </c>
      <c r="I426" s="7">
        <f t="shared" si="37"/>
        <v>634500</v>
      </c>
      <c r="J426" s="8" t="e">
        <f t="shared" si="38"/>
        <v>#VALUE!</v>
      </c>
      <c r="K426">
        <v>423</v>
      </c>
    </row>
    <row r="427" spans="4:11" x14ac:dyDescent="0.35">
      <c r="D427">
        <v>424</v>
      </c>
      <c r="E427" t="e">
        <f t="shared" si="39"/>
        <v>#VALUE!</v>
      </c>
      <c r="F427" t="str">
        <f t="shared" si="40"/>
        <v/>
      </c>
      <c r="G427" t="e">
        <f t="shared" si="41"/>
        <v>#VALUE!</v>
      </c>
      <c r="H427" s="6" t="e">
        <f t="shared" si="36"/>
        <v>#VALUE!</v>
      </c>
      <c r="I427" s="7">
        <f t="shared" si="37"/>
        <v>636000</v>
      </c>
      <c r="J427" s="8" t="e">
        <f t="shared" si="38"/>
        <v>#VALUE!</v>
      </c>
      <c r="K427">
        <v>424</v>
      </c>
    </row>
    <row r="428" spans="4:11" x14ac:dyDescent="0.35">
      <c r="D428">
        <v>425</v>
      </c>
      <c r="E428" t="e">
        <f t="shared" si="39"/>
        <v>#VALUE!</v>
      </c>
      <c r="F428" t="str">
        <f t="shared" si="40"/>
        <v/>
      </c>
      <c r="G428" t="e">
        <f t="shared" si="41"/>
        <v>#VALUE!</v>
      </c>
      <c r="H428" s="6" t="e">
        <f t="shared" si="36"/>
        <v>#VALUE!</v>
      </c>
      <c r="I428" s="7">
        <f t="shared" si="37"/>
        <v>637500</v>
      </c>
      <c r="J428" s="8" t="e">
        <f t="shared" si="38"/>
        <v>#VALUE!</v>
      </c>
      <c r="K428">
        <v>425</v>
      </c>
    </row>
    <row r="429" spans="4:11" x14ac:dyDescent="0.35">
      <c r="D429">
        <v>426</v>
      </c>
      <c r="E429" t="e">
        <f t="shared" si="39"/>
        <v>#VALUE!</v>
      </c>
      <c r="F429" t="str">
        <f t="shared" si="40"/>
        <v/>
      </c>
      <c r="G429" t="e">
        <f t="shared" si="41"/>
        <v>#VALUE!</v>
      </c>
      <c r="H429" s="6" t="e">
        <f t="shared" si="36"/>
        <v>#VALUE!</v>
      </c>
      <c r="I429" s="7">
        <f t="shared" si="37"/>
        <v>639000</v>
      </c>
      <c r="J429" s="8" t="e">
        <f t="shared" si="38"/>
        <v>#VALUE!</v>
      </c>
      <c r="K429">
        <v>426</v>
      </c>
    </row>
    <row r="430" spans="4:11" x14ac:dyDescent="0.35">
      <c r="D430">
        <v>427</v>
      </c>
      <c r="E430" t="e">
        <f t="shared" si="39"/>
        <v>#VALUE!</v>
      </c>
      <c r="F430" t="str">
        <f t="shared" si="40"/>
        <v/>
      </c>
      <c r="G430" t="e">
        <f t="shared" si="41"/>
        <v>#VALUE!</v>
      </c>
      <c r="H430" s="6" t="e">
        <f t="shared" si="36"/>
        <v>#VALUE!</v>
      </c>
      <c r="I430" s="7">
        <f t="shared" si="37"/>
        <v>640500</v>
      </c>
      <c r="J430" s="8" t="e">
        <f t="shared" si="38"/>
        <v>#VALUE!</v>
      </c>
      <c r="K430">
        <v>427</v>
      </c>
    </row>
    <row r="431" spans="4:11" x14ac:dyDescent="0.35">
      <c r="D431">
        <v>428</v>
      </c>
      <c r="E431" t="e">
        <f t="shared" si="39"/>
        <v>#VALUE!</v>
      </c>
      <c r="F431" t="str">
        <f t="shared" si="40"/>
        <v/>
      </c>
      <c r="G431" t="e">
        <f t="shared" si="41"/>
        <v>#VALUE!</v>
      </c>
      <c r="H431" s="6" t="e">
        <f t="shared" si="36"/>
        <v>#VALUE!</v>
      </c>
      <c r="I431" s="7">
        <f t="shared" si="37"/>
        <v>642000</v>
      </c>
      <c r="J431" s="8" t="e">
        <f t="shared" si="38"/>
        <v>#VALUE!</v>
      </c>
      <c r="K431">
        <v>428</v>
      </c>
    </row>
    <row r="432" spans="4:11" x14ac:dyDescent="0.35">
      <c r="D432">
        <v>429</v>
      </c>
      <c r="E432" t="e">
        <f t="shared" si="39"/>
        <v>#VALUE!</v>
      </c>
      <c r="F432" t="str">
        <f t="shared" si="40"/>
        <v/>
      </c>
      <c r="G432" t="e">
        <f t="shared" si="41"/>
        <v>#VALUE!</v>
      </c>
      <c r="H432" s="6" t="e">
        <f t="shared" si="36"/>
        <v>#VALUE!</v>
      </c>
      <c r="I432" s="7">
        <f t="shared" si="37"/>
        <v>643500</v>
      </c>
      <c r="J432" s="8" t="e">
        <f t="shared" si="38"/>
        <v>#VALUE!</v>
      </c>
      <c r="K432">
        <v>429</v>
      </c>
    </row>
    <row r="433" spans="4:11" x14ac:dyDescent="0.35">
      <c r="D433">
        <v>430</v>
      </c>
      <c r="E433" t="e">
        <f t="shared" si="39"/>
        <v>#VALUE!</v>
      </c>
      <c r="F433" t="str">
        <f t="shared" si="40"/>
        <v/>
      </c>
      <c r="G433" t="e">
        <f t="shared" si="41"/>
        <v>#VALUE!</v>
      </c>
      <c r="H433" s="6" t="e">
        <f t="shared" si="36"/>
        <v>#VALUE!</v>
      </c>
      <c r="I433" s="7">
        <f t="shared" si="37"/>
        <v>645000</v>
      </c>
      <c r="J433" s="8" t="e">
        <f t="shared" si="38"/>
        <v>#VALUE!</v>
      </c>
      <c r="K433">
        <v>430</v>
      </c>
    </row>
    <row r="434" spans="4:11" x14ac:dyDescent="0.35">
      <c r="D434">
        <v>431</v>
      </c>
      <c r="E434" t="e">
        <f t="shared" si="39"/>
        <v>#VALUE!</v>
      </c>
      <c r="F434" t="str">
        <f t="shared" si="40"/>
        <v/>
      </c>
      <c r="G434" t="e">
        <f t="shared" si="41"/>
        <v>#VALUE!</v>
      </c>
      <c r="H434" s="6" t="e">
        <f t="shared" si="36"/>
        <v>#VALUE!</v>
      </c>
      <c r="I434" s="7">
        <f t="shared" si="37"/>
        <v>646500</v>
      </c>
      <c r="J434" s="8" t="e">
        <f t="shared" si="38"/>
        <v>#VALUE!</v>
      </c>
      <c r="K434">
        <v>431</v>
      </c>
    </row>
    <row r="435" spans="4:11" x14ac:dyDescent="0.35">
      <c r="D435">
        <v>432</v>
      </c>
      <c r="E435" t="e">
        <f t="shared" si="39"/>
        <v>#VALUE!</v>
      </c>
      <c r="F435" t="str">
        <f t="shared" si="40"/>
        <v/>
      </c>
      <c r="G435" t="e">
        <f t="shared" si="41"/>
        <v>#VALUE!</v>
      </c>
      <c r="H435" s="6" t="e">
        <f t="shared" si="36"/>
        <v>#VALUE!</v>
      </c>
      <c r="I435" s="7">
        <f t="shared" si="37"/>
        <v>648000</v>
      </c>
      <c r="J435" s="8" t="e">
        <f t="shared" si="38"/>
        <v>#VALUE!</v>
      </c>
      <c r="K435">
        <v>432</v>
      </c>
    </row>
    <row r="436" spans="4:11" x14ac:dyDescent="0.35">
      <c r="D436">
        <v>433</v>
      </c>
      <c r="E436" t="e">
        <f t="shared" si="39"/>
        <v>#VALUE!</v>
      </c>
      <c r="F436" t="str">
        <f t="shared" si="40"/>
        <v/>
      </c>
      <c r="G436" t="e">
        <f t="shared" si="41"/>
        <v>#VALUE!</v>
      </c>
      <c r="H436" s="6" t="e">
        <f t="shared" si="36"/>
        <v>#VALUE!</v>
      </c>
      <c r="I436" s="7">
        <f t="shared" si="37"/>
        <v>649500</v>
      </c>
      <c r="J436" s="8" t="e">
        <f t="shared" si="38"/>
        <v>#VALUE!</v>
      </c>
      <c r="K436">
        <v>433</v>
      </c>
    </row>
    <row r="437" spans="4:11" x14ac:dyDescent="0.35">
      <c r="D437">
        <v>434</v>
      </c>
      <c r="E437" t="e">
        <f t="shared" si="39"/>
        <v>#VALUE!</v>
      </c>
      <c r="F437" t="str">
        <f t="shared" si="40"/>
        <v/>
      </c>
      <c r="G437" t="e">
        <f t="shared" si="41"/>
        <v>#VALUE!</v>
      </c>
      <c r="H437" s="6" t="e">
        <f t="shared" si="36"/>
        <v>#VALUE!</v>
      </c>
      <c r="I437" s="7">
        <f t="shared" si="37"/>
        <v>651000</v>
      </c>
      <c r="J437" s="8" t="e">
        <f t="shared" si="38"/>
        <v>#VALUE!</v>
      </c>
      <c r="K437">
        <v>434</v>
      </c>
    </row>
    <row r="438" spans="4:11" x14ac:dyDescent="0.35">
      <c r="D438">
        <v>435</v>
      </c>
      <c r="E438" t="e">
        <f t="shared" si="39"/>
        <v>#VALUE!</v>
      </c>
      <c r="F438" t="str">
        <f t="shared" si="40"/>
        <v/>
      </c>
      <c r="G438" t="e">
        <f t="shared" si="41"/>
        <v>#VALUE!</v>
      </c>
      <c r="H438" s="6" t="e">
        <f t="shared" si="36"/>
        <v>#VALUE!</v>
      </c>
      <c r="I438" s="7">
        <f t="shared" si="37"/>
        <v>652500</v>
      </c>
      <c r="J438" s="8" t="e">
        <f t="shared" si="38"/>
        <v>#VALUE!</v>
      </c>
      <c r="K438">
        <v>435</v>
      </c>
    </row>
    <row r="439" spans="4:11" x14ac:dyDescent="0.35">
      <c r="D439">
        <v>436</v>
      </c>
      <c r="E439" t="e">
        <f t="shared" si="39"/>
        <v>#VALUE!</v>
      </c>
      <c r="F439" t="str">
        <f t="shared" si="40"/>
        <v/>
      </c>
      <c r="G439" t="e">
        <f t="shared" si="41"/>
        <v>#VALUE!</v>
      </c>
      <c r="H439" s="6" t="e">
        <f t="shared" si="36"/>
        <v>#VALUE!</v>
      </c>
      <c r="I439" s="7">
        <f t="shared" si="37"/>
        <v>654000</v>
      </c>
      <c r="J439" s="8" t="e">
        <f t="shared" si="38"/>
        <v>#VALUE!</v>
      </c>
      <c r="K439">
        <v>436</v>
      </c>
    </row>
    <row r="440" spans="4:11" x14ac:dyDescent="0.35">
      <c r="D440">
        <v>437</v>
      </c>
      <c r="E440" t="e">
        <f t="shared" si="39"/>
        <v>#VALUE!</v>
      </c>
      <c r="F440" t="str">
        <f t="shared" si="40"/>
        <v/>
      </c>
      <c r="G440" t="e">
        <f t="shared" si="41"/>
        <v>#VALUE!</v>
      </c>
      <c r="H440" s="6" t="e">
        <f t="shared" si="36"/>
        <v>#VALUE!</v>
      </c>
      <c r="I440" s="7">
        <f t="shared" si="37"/>
        <v>655500</v>
      </c>
      <c r="J440" s="8" t="e">
        <f t="shared" si="38"/>
        <v>#VALUE!</v>
      </c>
      <c r="K440">
        <v>437</v>
      </c>
    </row>
    <row r="441" spans="4:11" x14ac:dyDescent="0.35">
      <c r="D441">
        <v>438</v>
      </c>
      <c r="E441" t="e">
        <f t="shared" si="39"/>
        <v>#VALUE!</v>
      </c>
      <c r="F441" t="str">
        <f t="shared" si="40"/>
        <v/>
      </c>
      <c r="G441" t="e">
        <f t="shared" si="41"/>
        <v>#VALUE!</v>
      </c>
      <c r="H441" s="6" t="e">
        <f t="shared" si="36"/>
        <v>#VALUE!</v>
      </c>
      <c r="I441" s="7">
        <f t="shared" si="37"/>
        <v>657000</v>
      </c>
      <c r="J441" s="8" t="e">
        <f t="shared" si="38"/>
        <v>#VALUE!</v>
      </c>
      <c r="K441">
        <v>438</v>
      </c>
    </row>
    <row r="442" spans="4:11" x14ac:dyDescent="0.35">
      <c r="D442">
        <v>439</v>
      </c>
      <c r="E442" t="e">
        <f t="shared" si="39"/>
        <v>#VALUE!</v>
      </c>
      <c r="F442" t="str">
        <f t="shared" si="40"/>
        <v/>
      </c>
      <c r="G442" t="e">
        <f t="shared" si="41"/>
        <v>#VALUE!</v>
      </c>
      <c r="H442" s="6" t="e">
        <f t="shared" si="36"/>
        <v>#VALUE!</v>
      </c>
      <c r="I442" s="7">
        <f t="shared" si="37"/>
        <v>658500</v>
      </c>
      <c r="J442" s="8" t="e">
        <f t="shared" si="38"/>
        <v>#VALUE!</v>
      </c>
      <c r="K442">
        <v>439</v>
      </c>
    </row>
    <row r="443" spans="4:11" x14ac:dyDescent="0.35">
      <c r="D443">
        <v>440</v>
      </c>
      <c r="E443" t="e">
        <f t="shared" si="39"/>
        <v>#VALUE!</v>
      </c>
      <c r="F443" t="str">
        <f t="shared" si="40"/>
        <v/>
      </c>
      <c r="G443" t="e">
        <f t="shared" si="41"/>
        <v>#VALUE!</v>
      </c>
      <c r="H443" s="6" t="e">
        <f t="shared" si="36"/>
        <v>#VALUE!</v>
      </c>
      <c r="I443" s="7">
        <f t="shared" si="37"/>
        <v>660000</v>
      </c>
      <c r="J443" s="8" t="e">
        <f t="shared" si="38"/>
        <v>#VALUE!</v>
      </c>
      <c r="K443">
        <v>440</v>
      </c>
    </row>
    <row r="444" spans="4:11" x14ac:dyDescent="0.35">
      <c r="D444">
        <v>441</v>
      </c>
      <c r="E444" t="e">
        <f t="shared" si="39"/>
        <v>#VALUE!</v>
      </c>
      <c r="F444" t="str">
        <f t="shared" si="40"/>
        <v/>
      </c>
      <c r="G444" t="e">
        <f t="shared" si="41"/>
        <v>#VALUE!</v>
      </c>
      <c r="H444" s="6" t="e">
        <f t="shared" si="36"/>
        <v>#VALUE!</v>
      </c>
      <c r="I444" s="7">
        <f t="shared" si="37"/>
        <v>661500</v>
      </c>
      <c r="J444" s="8" t="e">
        <f t="shared" si="38"/>
        <v>#VALUE!</v>
      </c>
      <c r="K444">
        <v>441</v>
      </c>
    </row>
    <row r="445" spans="4:11" x14ac:dyDescent="0.35">
      <c r="D445">
        <v>442</v>
      </c>
      <c r="E445" t="e">
        <f t="shared" si="39"/>
        <v>#VALUE!</v>
      </c>
      <c r="F445" t="str">
        <f t="shared" si="40"/>
        <v/>
      </c>
      <c r="G445" t="e">
        <f t="shared" si="41"/>
        <v>#VALUE!</v>
      </c>
      <c r="H445" s="6" t="e">
        <f t="shared" si="36"/>
        <v>#VALUE!</v>
      </c>
      <c r="I445" s="7">
        <f t="shared" si="37"/>
        <v>663000</v>
      </c>
      <c r="J445" s="8" t="e">
        <f t="shared" si="38"/>
        <v>#VALUE!</v>
      </c>
      <c r="K445">
        <v>442</v>
      </c>
    </row>
    <row r="446" spans="4:11" x14ac:dyDescent="0.35">
      <c r="D446">
        <v>443</v>
      </c>
      <c r="E446" t="e">
        <f t="shared" si="39"/>
        <v>#VALUE!</v>
      </c>
      <c r="F446" t="str">
        <f t="shared" si="40"/>
        <v/>
      </c>
      <c r="G446" t="e">
        <f t="shared" si="41"/>
        <v>#VALUE!</v>
      </c>
      <c r="H446" s="6" t="e">
        <f t="shared" si="36"/>
        <v>#VALUE!</v>
      </c>
      <c r="I446" s="7">
        <f t="shared" si="37"/>
        <v>664500</v>
      </c>
      <c r="J446" s="8" t="e">
        <f t="shared" si="38"/>
        <v>#VALUE!</v>
      </c>
      <c r="K446">
        <v>443</v>
      </c>
    </row>
    <row r="447" spans="4:11" x14ac:dyDescent="0.35">
      <c r="D447">
        <v>444</v>
      </c>
      <c r="E447" t="e">
        <f t="shared" si="39"/>
        <v>#VALUE!</v>
      </c>
      <c r="F447" t="str">
        <f t="shared" si="40"/>
        <v/>
      </c>
      <c r="G447" t="e">
        <f t="shared" si="41"/>
        <v>#VALUE!</v>
      </c>
      <c r="H447" s="6" t="e">
        <f t="shared" si="36"/>
        <v>#VALUE!</v>
      </c>
      <c r="I447" s="7">
        <f t="shared" si="37"/>
        <v>666000</v>
      </c>
      <c r="J447" s="8" t="e">
        <f t="shared" si="38"/>
        <v>#VALUE!</v>
      </c>
      <c r="K447">
        <v>444</v>
      </c>
    </row>
    <row r="448" spans="4:11" x14ac:dyDescent="0.35">
      <c r="D448">
        <v>445</v>
      </c>
      <c r="E448" t="e">
        <f t="shared" si="39"/>
        <v>#VALUE!</v>
      </c>
      <c r="F448" t="str">
        <f t="shared" si="40"/>
        <v/>
      </c>
      <c r="G448" t="e">
        <f t="shared" si="41"/>
        <v>#VALUE!</v>
      </c>
      <c r="H448" s="6" t="e">
        <f t="shared" si="36"/>
        <v>#VALUE!</v>
      </c>
      <c r="I448" s="7">
        <f t="shared" si="37"/>
        <v>667500</v>
      </c>
      <c r="J448" s="8" t="e">
        <f t="shared" si="38"/>
        <v>#VALUE!</v>
      </c>
      <c r="K448">
        <v>445</v>
      </c>
    </row>
    <row r="449" spans="4:11" x14ac:dyDescent="0.35">
      <c r="D449">
        <v>446</v>
      </c>
      <c r="E449" t="e">
        <f t="shared" si="39"/>
        <v>#VALUE!</v>
      </c>
      <c r="F449" t="str">
        <f t="shared" si="40"/>
        <v/>
      </c>
      <c r="G449" t="e">
        <f t="shared" si="41"/>
        <v>#VALUE!</v>
      </c>
      <c r="H449" s="6" t="e">
        <f t="shared" si="36"/>
        <v>#VALUE!</v>
      </c>
      <c r="I449" s="7">
        <f t="shared" si="37"/>
        <v>669000</v>
      </c>
      <c r="J449" s="8" t="e">
        <f t="shared" si="38"/>
        <v>#VALUE!</v>
      </c>
      <c r="K449">
        <v>446</v>
      </c>
    </row>
    <row r="450" spans="4:11" x14ac:dyDescent="0.35">
      <c r="D450">
        <v>447</v>
      </c>
      <c r="E450" t="e">
        <f t="shared" si="39"/>
        <v>#VALUE!</v>
      </c>
      <c r="F450" t="str">
        <f t="shared" si="40"/>
        <v/>
      </c>
      <c r="G450" t="e">
        <f t="shared" si="41"/>
        <v>#VALUE!</v>
      </c>
      <c r="H450" s="6" t="e">
        <f t="shared" si="36"/>
        <v>#VALUE!</v>
      </c>
      <c r="I450" s="7">
        <f t="shared" si="37"/>
        <v>670500</v>
      </c>
      <c r="J450" s="8" t="e">
        <f t="shared" si="38"/>
        <v>#VALUE!</v>
      </c>
      <c r="K450">
        <v>447</v>
      </c>
    </row>
    <row r="451" spans="4:11" x14ac:dyDescent="0.35">
      <c r="D451">
        <v>448</v>
      </c>
      <c r="E451" t="e">
        <f t="shared" si="39"/>
        <v>#VALUE!</v>
      </c>
      <c r="F451" t="str">
        <f t="shared" si="40"/>
        <v/>
      </c>
      <c r="G451" t="e">
        <f t="shared" si="41"/>
        <v>#VALUE!</v>
      </c>
      <c r="H451" s="6" t="e">
        <f t="shared" ref="H451:H514" si="42">DMcostPERton*G451</f>
        <v>#VALUE!</v>
      </c>
      <c r="I451" s="7">
        <f t="shared" ref="I451:I514" si="43">CowPrice*D451</f>
        <v>672000</v>
      </c>
      <c r="J451" s="8" t="e">
        <f t="shared" ref="J451:J514" si="44">I451-H451</f>
        <v>#VALUE!</v>
      </c>
      <c r="K451">
        <v>448</v>
      </c>
    </row>
    <row r="452" spans="4:11" x14ac:dyDescent="0.35">
      <c r="D452">
        <v>449</v>
      </c>
      <c r="E452" t="e">
        <f t="shared" ref="E452:E515" si="45">DMneeded-(DMcow*D452)</f>
        <v>#VALUE!</v>
      </c>
      <c r="F452" t="str">
        <f t="shared" ref="F452:F515" si="46">DMavailable</f>
        <v/>
      </c>
      <c r="G452" t="e">
        <f t="shared" ref="G452:G515" si="47">E452-F452</f>
        <v>#VALUE!</v>
      </c>
      <c r="H452" s="6" t="e">
        <f t="shared" si="42"/>
        <v>#VALUE!</v>
      </c>
      <c r="I452" s="7">
        <f t="shared" si="43"/>
        <v>673500</v>
      </c>
      <c r="J452" s="8" t="e">
        <f t="shared" si="44"/>
        <v>#VALUE!</v>
      </c>
      <c r="K452">
        <v>449</v>
      </c>
    </row>
    <row r="453" spans="4:11" x14ac:dyDescent="0.35">
      <c r="D453">
        <v>450</v>
      </c>
      <c r="E453" t="e">
        <f t="shared" si="45"/>
        <v>#VALUE!</v>
      </c>
      <c r="F453" t="str">
        <f t="shared" si="46"/>
        <v/>
      </c>
      <c r="G453" t="e">
        <f t="shared" si="47"/>
        <v>#VALUE!</v>
      </c>
      <c r="H453" s="6" t="e">
        <f t="shared" si="42"/>
        <v>#VALUE!</v>
      </c>
      <c r="I453" s="7">
        <f t="shared" si="43"/>
        <v>675000</v>
      </c>
      <c r="J453" s="8" t="e">
        <f t="shared" si="44"/>
        <v>#VALUE!</v>
      </c>
      <c r="K453">
        <v>450</v>
      </c>
    </row>
    <row r="454" spans="4:11" x14ac:dyDescent="0.35">
      <c r="D454">
        <v>451</v>
      </c>
      <c r="E454" t="e">
        <f t="shared" si="45"/>
        <v>#VALUE!</v>
      </c>
      <c r="F454" t="str">
        <f t="shared" si="46"/>
        <v/>
      </c>
      <c r="G454" t="e">
        <f t="shared" si="47"/>
        <v>#VALUE!</v>
      </c>
      <c r="H454" s="6" t="e">
        <f t="shared" si="42"/>
        <v>#VALUE!</v>
      </c>
      <c r="I454" s="7">
        <f t="shared" si="43"/>
        <v>676500</v>
      </c>
      <c r="J454" s="8" t="e">
        <f t="shared" si="44"/>
        <v>#VALUE!</v>
      </c>
      <c r="K454">
        <v>451</v>
      </c>
    </row>
    <row r="455" spans="4:11" x14ac:dyDescent="0.35">
      <c r="D455">
        <v>452</v>
      </c>
      <c r="E455" t="e">
        <f t="shared" si="45"/>
        <v>#VALUE!</v>
      </c>
      <c r="F455" t="str">
        <f t="shared" si="46"/>
        <v/>
      </c>
      <c r="G455" t="e">
        <f t="shared" si="47"/>
        <v>#VALUE!</v>
      </c>
      <c r="H455" s="6" t="e">
        <f t="shared" si="42"/>
        <v>#VALUE!</v>
      </c>
      <c r="I455" s="7">
        <f t="shared" si="43"/>
        <v>678000</v>
      </c>
      <c r="J455" s="8" t="e">
        <f t="shared" si="44"/>
        <v>#VALUE!</v>
      </c>
      <c r="K455">
        <v>452</v>
      </c>
    </row>
    <row r="456" spans="4:11" x14ac:dyDescent="0.35">
      <c r="D456">
        <v>453</v>
      </c>
      <c r="E456" t="e">
        <f t="shared" si="45"/>
        <v>#VALUE!</v>
      </c>
      <c r="F456" t="str">
        <f t="shared" si="46"/>
        <v/>
      </c>
      <c r="G456" t="e">
        <f t="shared" si="47"/>
        <v>#VALUE!</v>
      </c>
      <c r="H456" s="6" t="e">
        <f t="shared" si="42"/>
        <v>#VALUE!</v>
      </c>
      <c r="I456" s="7">
        <f t="shared" si="43"/>
        <v>679500</v>
      </c>
      <c r="J456" s="8" t="e">
        <f t="shared" si="44"/>
        <v>#VALUE!</v>
      </c>
      <c r="K456">
        <v>453</v>
      </c>
    </row>
    <row r="457" spans="4:11" x14ac:dyDescent="0.35">
      <c r="D457">
        <v>454</v>
      </c>
      <c r="E457" t="e">
        <f t="shared" si="45"/>
        <v>#VALUE!</v>
      </c>
      <c r="F457" t="str">
        <f t="shared" si="46"/>
        <v/>
      </c>
      <c r="G457" t="e">
        <f t="shared" si="47"/>
        <v>#VALUE!</v>
      </c>
      <c r="H457" s="6" t="e">
        <f t="shared" si="42"/>
        <v>#VALUE!</v>
      </c>
      <c r="I457" s="7">
        <f t="shared" si="43"/>
        <v>681000</v>
      </c>
      <c r="J457" s="8" t="e">
        <f t="shared" si="44"/>
        <v>#VALUE!</v>
      </c>
      <c r="K457">
        <v>454</v>
      </c>
    </row>
    <row r="458" spans="4:11" x14ac:dyDescent="0.35">
      <c r="D458">
        <v>455</v>
      </c>
      <c r="E458" t="e">
        <f t="shared" si="45"/>
        <v>#VALUE!</v>
      </c>
      <c r="F458" t="str">
        <f t="shared" si="46"/>
        <v/>
      </c>
      <c r="G458" t="e">
        <f t="shared" si="47"/>
        <v>#VALUE!</v>
      </c>
      <c r="H458" s="6" t="e">
        <f t="shared" si="42"/>
        <v>#VALUE!</v>
      </c>
      <c r="I458" s="7">
        <f t="shared" si="43"/>
        <v>682500</v>
      </c>
      <c r="J458" s="8" t="e">
        <f t="shared" si="44"/>
        <v>#VALUE!</v>
      </c>
      <c r="K458">
        <v>455</v>
      </c>
    </row>
    <row r="459" spans="4:11" x14ac:dyDescent="0.35">
      <c r="D459">
        <v>456</v>
      </c>
      <c r="E459" t="e">
        <f t="shared" si="45"/>
        <v>#VALUE!</v>
      </c>
      <c r="F459" t="str">
        <f t="shared" si="46"/>
        <v/>
      </c>
      <c r="G459" t="e">
        <f t="shared" si="47"/>
        <v>#VALUE!</v>
      </c>
      <c r="H459" s="6" t="e">
        <f t="shared" si="42"/>
        <v>#VALUE!</v>
      </c>
      <c r="I459" s="7">
        <f t="shared" si="43"/>
        <v>684000</v>
      </c>
      <c r="J459" s="8" t="e">
        <f t="shared" si="44"/>
        <v>#VALUE!</v>
      </c>
      <c r="K459">
        <v>456</v>
      </c>
    </row>
    <row r="460" spans="4:11" x14ac:dyDescent="0.35">
      <c r="D460">
        <v>457</v>
      </c>
      <c r="E460" t="e">
        <f t="shared" si="45"/>
        <v>#VALUE!</v>
      </c>
      <c r="F460" t="str">
        <f t="shared" si="46"/>
        <v/>
      </c>
      <c r="G460" t="e">
        <f t="shared" si="47"/>
        <v>#VALUE!</v>
      </c>
      <c r="H460" s="6" t="e">
        <f t="shared" si="42"/>
        <v>#VALUE!</v>
      </c>
      <c r="I460" s="7">
        <f t="shared" si="43"/>
        <v>685500</v>
      </c>
      <c r="J460" s="8" t="e">
        <f t="shared" si="44"/>
        <v>#VALUE!</v>
      </c>
      <c r="K460">
        <v>457</v>
      </c>
    </row>
    <row r="461" spans="4:11" x14ac:dyDescent="0.35">
      <c r="D461">
        <v>458</v>
      </c>
      <c r="E461" t="e">
        <f t="shared" si="45"/>
        <v>#VALUE!</v>
      </c>
      <c r="F461" t="str">
        <f t="shared" si="46"/>
        <v/>
      </c>
      <c r="G461" t="e">
        <f t="shared" si="47"/>
        <v>#VALUE!</v>
      </c>
      <c r="H461" s="6" t="e">
        <f t="shared" si="42"/>
        <v>#VALUE!</v>
      </c>
      <c r="I461" s="7">
        <f t="shared" si="43"/>
        <v>687000</v>
      </c>
      <c r="J461" s="8" t="e">
        <f t="shared" si="44"/>
        <v>#VALUE!</v>
      </c>
      <c r="K461">
        <v>458</v>
      </c>
    </row>
    <row r="462" spans="4:11" x14ac:dyDescent="0.35">
      <c r="D462">
        <v>459</v>
      </c>
      <c r="E462" t="e">
        <f t="shared" si="45"/>
        <v>#VALUE!</v>
      </c>
      <c r="F462" t="str">
        <f t="shared" si="46"/>
        <v/>
      </c>
      <c r="G462" t="e">
        <f t="shared" si="47"/>
        <v>#VALUE!</v>
      </c>
      <c r="H462" s="6" t="e">
        <f t="shared" si="42"/>
        <v>#VALUE!</v>
      </c>
      <c r="I462" s="7">
        <f t="shared" si="43"/>
        <v>688500</v>
      </c>
      <c r="J462" s="8" t="e">
        <f t="shared" si="44"/>
        <v>#VALUE!</v>
      </c>
      <c r="K462">
        <v>459</v>
      </c>
    </row>
    <row r="463" spans="4:11" x14ac:dyDescent="0.35">
      <c r="D463">
        <v>460</v>
      </c>
      <c r="E463" t="e">
        <f t="shared" si="45"/>
        <v>#VALUE!</v>
      </c>
      <c r="F463" t="str">
        <f t="shared" si="46"/>
        <v/>
      </c>
      <c r="G463" t="e">
        <f t="shared" si="47"/>
        <v>#VALUE!</v>
      </c>
      <c r="H463" s="6" t="e">
        <f t="shared" si="42"/>
        <v>#VALUE!</v>
      </c>
      <c r="I463" s="7">
        <f t="shared" si="43"/>
        <v>690000</v>
      </c>
      <c r="J463" s="8" t="e">
        <f t="shared" si="44"/>
        <v>#VALUE!</v>
      </c>
      <c r="K463">
        <v>460</v>
      </c>
    </row>
    <row r="464" spans="4:11" x14ac:dyDescent="0.35">
      <c r="D464">
        <v>461</v>
      </c>
      <c r="E464" t="e">
        <f t="shared" si="45"/>
        <v>#VALUE!</v>
      </c>
      <c r="F464" t="str">
        <f t="shared" si="46"/>
        <v/>
      </c>
      <c r="G464" t="e">
        <f t="shared" si="47"/>
        <v>#VALUE!</v>
      </c>
      <c r="H464" s="6" t="e">
        <f t="shared" si="42"/>
        <v>#VALUE!</v>
      </c>
      <c r="I464" s="7">
        <f t="shared" si="43"/>
        <v>691500</v>
      </c>
      <c r="J464" s="8" t="e">
        <f t="shared" si="44"/>
        <v>#VALUE!</v>
      </c>
      <c r="K464">
        <v>461</v>
      </c>
    </row>
    <row r="465" spans="4:11" x14ac:dyDescent="0.35">
      <c r="D465">
        <v>462</v>
      </c>
      <c r="E465" t="e">
        <f t="shared" si="45"/>
        <v>#VALUE!</v>
      </c>
      <c r="F465" t="str">
        <f t="shared" si="46"/>
        <v/>
      </c>
      <c r="G465" t="e">
        <f t="shared" si="47"/>
        <v>#VALUE!</v>
      </c>
      <c r="H465" s="6" t="e">
        <f t="shared" si="42"/>
        <v>#VALUE!</v>
      </c>
      <c r="I465" s="7">
        <f t="shared" si="43"/>
        <v>693000</v>
      </c>
      <c r="J465" s="8" t="e">
        <f t="shared" si="44"/>
        <v>#VALUE!</v>
      </c>
      <c r="K465">
        <v>462</v>
      </c>
    </row>
    <row r="466" spans="4:11" x14ac:dyDescent="0.35">
      <c r="D466">
        <v>463</v>
      </c>
      <c r="E466" t="e">
        <f t="shared" si="45"/>
        <v>#VALUE!</v>
      </c>
      <c r="F466" t="str">
        <f t="shared" si="46"/>
        <v/>
      </c>
      <c r="G466" t="e">
        <f t="shared" si="47"/>
        <v>#VALUE!</v>
      </c>
      <c r="H466" s="6" t="e">
        <f t="shared" si="42"/>
        <v>#VALUE!</v>
      </c>
      <c r="I466" s="7">
        <f t="shared" si="43"/>
        <v>694500</v>
      </c>
      <c r="J466" s="8" t="e">
        <f t="shared" si="44"/>
        <v>#VALUE!</v>
      </c>
      <c r="K466">
        <v>463</v>
      </c>
    </row>
    <row r="467" spans="4:11" x14ac:dyDescent="0.35">
      <c r="D467">
        <v>464</v>
      </c>
      <c r="E467" t="e">
        <f t="shared" si="45"/>
        <v>#VALUE!</v>
      </c>
      <c r="F467" t="str">
        <f t="shared" si="46"/>
        <v/>
      </c>
      <c r="G467" t="e">
        <f t="shared" si="47"/>
        <v>#VALUE!</v>
      </c>
      <c r="H467" s="6" t="e">
        <f t="shared" si="42"/>
        <v>#VALUE!</v>
      </c>
      <c r="I467" s="7">
        <f t="shared" si="43"/>
        <v>696000</v>
      </c>
      <c r="J467" s="8" t="e">
        <f t="shared" si="44"/>
        <v>#VALUE!</v>
      </c>
      <c r="K467">
        <v>464</v>
      </c>
    </row>
    <row r="468" spans="4:11" x14ac:dyDescent="0.35">
      <c r="D468">
        <v>465</v>
      </c>
      <c r="E468" t="e">
        <f t="shared" si="45"/>
        <v>#VALUE!</v>
      </c>
      <c r="F468" t="str">
        <f t="shared" si="46"/>
        <v/>
      </c>
      <c r="G468" t="e">
        <f t="shared" si="47"/>
        <v>#VALUE!</v>
      </c>
      <c r="H468" s="6" t="e">
        <f t="shared" si="42"/>
        <v>#VALUE!</v>
      </c>
      <c r="I468" s="7">
        <f t="shared" si="43"/>
        <v>697500</v>
      </c>
      <c r="J468" s="8" t="e">
        <f t="shared" si="44"/>
        <v>#VALUE!</v>
      </c>
      <c r="K468">
        <v>465</v>
      </c>
    </row>
    <row r="469" spans="4:11" x14ac:dyDescent="0.35">
      <c r="D469">
        <v>466</v>
      </c>
      <c r="E469" t="e">
        <f t="shared" si="45"/>
        <v>#VALUE!</v>
      </c>
      <c r="F469" t="str">
        <f t="shared" si="46"/>
        <v/>
      </c>
      <c r="G469" t="e">
        <f t="shared" si="47"/>
        <v>#VALUE!</v>
      </c>
      <c r="H469" s="6" t="e">
        <f t="shared" si="42"/>
        <v>#VALUE!</v>
      </c>
      <c r="I469" s="7">
        <f t="shared" si="43"/>
        <v>699000</v>
      </c>
      <c r="J469" s="8" t="e">
        <f t="shared" si="44"/>
        <v>#VALUE!</v>
      </c>
      <c r="K469">
        <v>466</v>
      </c>
    </row>
    <row r="470" spans="4:11" x14ac:dyDescent="0.35">
      <c r="D470">
        <v>467</v>
      </c>
      <c r="E470" t="e">
        <f t="shared" si="45"/>
        <v>#VALUE!</v>
      </c>
      <c r="F470" t="str">
        <f t="shared" si="46"/>
        <v/>
      </c>
      <c r="G470" t="e">
        <f t="shared" si="47"/>
        <v>#VALUE!</v>
      </c>
      <c r="H470" s="6" t="e">
        <f t="shared" si="42"/>
        <v>#VALUE!</v>
      </c>
      <c r="I470" s="7">
        <f t="shared" si="43"/>
        <v>700500</v>
      </c>
      <c r="J470" s="8" t="e">
        <f t="shared" si="44"/>
        <v>#VALUE!</v>
      </c>
      <c r="K470">
        <v>467</v>
      </c>
    </row>
    <row r="471" spans="4:11" x14ac:dyDescent="0.35">
      <c r="D471">
        <v>468</v>
      </c>
      <c r="E471" t="e">
        <f t="shared" si="45"/>
        <v>#VALUE!</v>
      </c>
      <c r="F471" t="str">
        <f t="shared" si="46"/>
        <v/>
      </c>
      <c r="G471" t="e">
        <f t="shared" si="47"/>
        <v>#VALUE!</v>
      </c>
      <c r="H471" s="6" t="e">
        <f t="shared" si="42"/>
        <v>#VALUE!</v>
      </c>
      <c r="I471" s="7">
        <f t="shared" si="43"/>
        <v>702000</v>
      </c>
      <c r="J471" s="8" t="e">
        <f t="shared" si="44"/>
        <v>#VALUE!</v>
      </c>
      <c r="K471">
        <v>468</v>
      </c>
    </row>
    <row r="472" spans="4:11" x14ac:dyDescent="0.35">
      <c r="D472">
        <v>469</v>
      </c>
      <c r="E472" t="e">
        <f t="shared" si="45"/>
        <v>#VALUE!</v>
      </c>
      <c r="F472" t="str">
        <f t="shared" si="46"/>
        <v/>
      </c>
      <c r="G472" t="e">
        <f t="shared" si="47"/>
        <v>#VALUE!</v>
      </c>
      <c r="H472" s="6" t="e">
        <f t="shared" si="42"/>
        <v>#VALUE!</v>
      </c>
      <c r="I472" s="7">
        <f t="shared" si="43"/>
        <v>703500</v>
      </c>
      <c r="J472" s="8" t="e">
        <f t="shared" si="44"/>
        <v>#VALUE!</v>
      </c>
      <c r="K472">
        <v>469</v>
      </c>
    </row>
    <row r="473" spans="4:11" x14ac:dyDescent="0.35">
      <c r="D473">
        <v>470</v>
      </c>
      <c r="E473" t="e">
        <f t="shared" si="45"/>
        <v>#VALUE!</v>
      </c>
      <c r="F473" t="str">
        <f t="shared" si="46"/>
        <v/>
      </c>
      <c r="G473" t="e">
        <f t="shared" si="47"/>
        <v>#VALUE!</v>
      </c>
      <c r="H473" s="6" t="e">
        <f t="shared" si="42"/>
        <v>#VALUE!</v>
      </c>
      <c r="I473" s="7">
        <f t="shared" si="43"/>
        <v>705000</v>
      </c>
      <c r="J473" s="8" t="e">
        <f t="shared" si="44"/>
        <v>#VALUE!</v>
      </c>
      <c r="K473">
        <v>470</v>
      </c>
    </row>
    <row r="474" spans="4:11" x14ac:dyDescent="0.35">
      <c r="D474">
        <v>471</v>
      </c>
      <c r="E474" t="e">
        <f t="shared" si="45"/>
        <v>#VALUE!</v>
      </c>
      <c r="F474" t="str">
        <f t="shared" si="46"/>
        <v/>
      </c>
      <c r="G474" t="e">
        <f t="shared" si="47"/>
        <v>#VALUE!</v>
      </c>
      <c r="H474" s="6" t="e">
        <f t="shared" si="42"/>
        <v>#VALUE!</v>
      </c>
      <c r="I474" s="7">
        <f t="shared" si="43"/>
        <v>706500</v>
      </c>
      <c r="J474" s="8" t="e">
        <f t="shared" si="44"/>
        <v>#VALUE!</v>
      </c>
      <c r="K474">
        <v>471</v>
      </c>
    </row>
    <row r="475" spans="4:11" x14ac:dyDescent="0.35">
      <c r="D475">
        <v>472</v>
      </c>
      <c r="E475" t="e">
        <f t="shared" si="45"/>
        <v>#VALUE!</v>
      </c>
      <c r="F475" t="str">
        <f t="shared" si="46"/>
        <v/>
      </c>
      <c r="G475" t="e">
        <f t="shared" si="47"/>
        <v>#VALUE!</v>
      </c>
      <c r="H475" s="6" t="e">
        <f t="shared" si="42"/>
        <v>#VALUE!</v>
      </c>
      <c r="I475" s="7">
        <f t="shared" si="43"/>
        <v>708000</v>
      </c>
      <c r="J475" s="8" t="e">
        <f t="shared" si="44"/>
        <v>#VALUE!</v>
      </c>
      <c r="K475">
        <v>472</v>
      </c>
    </row>
    <row r="476" spans="4:11" x14ac:dyDescent="0.35">
      <c r="D476">
        <v>473</v>
      </c>
      <c r="E476" t="e">
        <f t="shared" si="45"/>
        <v>#VALUE!</v>
      </c>
      <c r="F476" t="str">
        <f t="shared" si="46"/>
        <v/>
      </c>
      <c r="G476" t="e">
        <f t="shared" si="47"/>
        <v>#VALUE!</v>
      </c>
      <c r="H476" s="6" t="e">
        <f t="shared" si="42"/>
        <v>#VALUE!</v>
      </c>
      <c r="I476" s="7">
        <f t="shared" si="43"/>
        <v>709500</v>
      </c>
      <c r="J476" s="8" t="e">
        <f t="shared" si="44"/>
        <v>#VALUE!</v>
      </c>
      <c r="K476">
        <v>473</v>
      </c>
    </row>
    <row r="477" spans="4:11" x14ac:dyDescent="0.35">
      <c r="D477">
        <v>474</v>
      </c>
      <c r="E477" t="e">
        <f t="shared" si="45"/>
        <v>#VALUE!</v>
      </c>
      <c r="F477" t="str">
        <f t="shared" si="46"/>
        <v/>
      </c>
      <c r="G477" t="e">
        <f t="shared" si="47"/>
        <v>#VALUE!</v>
      </c>
      <c r="H477" s="6" t="e">
        <f t="shared" si="42"/>
        <v>#VALUE!</v>
      </c>
      <c r="I477" s="7">
        <f t="shared" si="43"/>
        <v>711000</v>
      </c>
      <c r="J477" s="8" t="e">
        <f t="shared" si="44"/>
        <v>#VALUE!</v>
      </c>
      <c r="K477">
        <v>474</v>
      </c>
    </row>
    <row r="478" spans="4:11" x14ac:dyDescent="0.35">
      <c r="D478">
        <v>475</v>
      </c>
      <c r="E478" t="e">
        <f t="shared" si="45"/>
        <v>#VALUE!</v>
      </c>
      <c r="F478" t="str">
        <f t="shared" si="46"/>
        <v/>
      </c>
      <c r="G478" t="e">
        <f t="shared" si="47"/>
        <v>#VALUE!</v>
      </c>
      <c r="H478" s="6" t="e">
        <f t="shared" si="42"/>
        <v>#VALUE!</v>
      </c>
      <c r="I478" s="7">
        <f t="shared" si="43"/>
        <v>712500</v>
      </c>
      <c r="J478" s="8" t="e">
        <f t="shared" si="44"/>
        <v>#VALUE!</v>
      </c>
      <c r="K478">
        <v>475</v>
      </c>
    </row>
    <row r="479" spans="4:11" x14ac:dyDescent="0.35">
      <c r="D479">
        <v>476</v>
      </c>
      <c r="E479" t="e">
        <f t="shared" si="45"/>
        <v>#VALUE!</v>
      </c>
      <c r="F479" t="str">
        <f t="shared" si="46"/>
        <v/>
      </c>
      <c r="G479" t="e">
        <f t="shared" si="47"/>
        <v>#VALUE!</v>
      </c>
      <c r="H479" s="6" t="e">
        <f t="shared" si="42"/>
        <v>#VALUE!</v>
      </c>
      <c r="I479" s="7">
        <f t="shared" si="43"/>
        <v>714000</v>
      </c>
      <c r="J479" s="8" t="e">
        <f t="shared" si="44"/>
        <v>#VALUE!</v>
      </c>
      <c r="K479">
        <v>476</v>
      </c>
    </row>
    <row r="480" spans="4:11" x14ac:dyDescent="0.35">
      <c r="D480">
        <v>477</v>
      </c>
      <c r="E480" t="e">
        <f t="shared" si="45"/>
        <v>#VALUE!</v>
      </c>
      <c r="F480" t="str">
        <f t="shared" si="46"/>
        <v/>
      </c>
      <c r="G480" t="e">
        <f t="shared" si="47"/>
        <v>#VALUE!</v>
      </c>
      <c r="H480" s="6" t="e">
        <f t="shared" si="42"/>
        <v>#VALUE!</v>
      </c>
      <c r="I480" s="7">
        <f t="shared" si="43"/>
        <v>715500</v>
      </c>
      <c r="J480" s="8" t="e">
        <f t="shared" si="44"/>
        <v>#VALUE!</v>
      </c>
      <c r="K480">
        <v>477</v>
      </c>
    </row>
    <row r="481" spans="4:11" x14ac:dyDescent="0.35">
      <c r="D481">
        <v>478</v>
      </c>
      <c r="E481" t="e">
        <f t="shared" si="45"/>
        <v>#VALUE!</v>
      </c>
      <c r="F481" t="str">
        <f t="shared" si="46"/>
        <v/>
      </c>
      <c r="G481" t="e">
        <f t="shared" si="47"/>
        <v>#VALUE!</v>
      </c>
      <c r="H481" s="6" t="e">
        <f t="shared" si="42"/>
        <v>#VALUE!</v>
      </c>
      <c r="I481" s="7">
        <f t="shared" si="43"/>
        <v>717000</v>
      </c>
      <c r="J481" s="8" t="e">
        <f t="shared" si="44"/>
        <v>#VALUE!</v>
      </c>
      <c r="K481">
        <v>478</v>
      </c>
    </row>
    <row r="482" spans="4:11" x14ac:dyDescent="0.35">
      <c r="D482">
        <v>479</v>
      </c>
      <c r="E482" t="e">
        <f t="shared" si="45"/>
        <v>#VALUE!</v>
      </c>
      <c r="F482" t="str">
        <f t="shared" si="46"/>
        <v/>
      </c>
      <c r="G482" t="e">
        <f t="shared" si="47"/>
        <v>#VALUE!</v>
      </c>
      <c r="H482" s="6" t="e">
        <f t="shared" si="42"/>
        <v>#VALUE!</v>
      </c>
      <c r="I482" s="7">
        <f t="shared" si="43"/>
        <v>718500</v>
      </c>
      <c r="J482" s="8" t="e">
        <f t="shared" si="44"/>
        <v>#VALUE!</v>
      </c>
      <c r="K482">
        <v>479</v>
      </c>
    </row>
    <row r="483" spans="4:11" x14ac:dyDescent="0.35">
      <c r="D483">
        <v>480</v>
      </c>
      <c r="E483" t="e">
        <f t="shared" si="45"/>
        <v>#VALUE!</v>
      </c>
      <c r="F483" t="str">
        <f t="shared" si="46"/>
        <v/>
      </c>
      <c r="G483" t="e">
        <f t="shared" si="47"/>
        <v>#VALUE!</v>
      </c>
      <c r="H483" s="6" t="e">
        <f t="shared" si="42"/>
        <v>#VALUE!</v>
      </c>
      <c r="I483" s="7">
        <f t="shared" si="43"/>
        <v>720000</v>
      </c>
      <c r="J483" s="8" t="e">
        <f t="shared" si="44"/>
        <v>#VALUE!</v>
      </c>
      <c r="K483">
        <v>480</v>
      </c>
    </row>
    <row r="484" spans="4:11" x14ac:dyDescent="0.35">
      <c r="D484">
        <v>481</v>
      </c>
      <c r="E484" t="e">
        <f t="shared" si="45"/>
        <v>#VALUE!</v>
      </c>
      <c r="F484" t="str">
        <f t="shared" si="46"/>
        <v/>
      </c>
      <c r="G484" t="e">
        <f t="shared" si="47"/>
        <v>#VALUE!</v>
      </c>
      <c r="H484" s="6" t="e">
        <f t="shared" si="42"/>
        <v>#VALUE!</v>
      </c>
      <c r="I484" s="7">
        <f t="shared" si="43"/>
        <v>721500</v>
      </c>
      <c r="J484" s="8" t="e">
        <f t="shared" si="44"/>
        <v>#VALUE!</v>
      </c>
      <c r="K484">
        <v>481</v>
      </c>
    </row>
    <row r="485" spans="4:11" x14ac:dyDescent="0.35">
      <c r="D485">
        <v>482</v>
      </c>
      <c r="E485" t="e">
        <f t="shared" si="45"/>
        <v>#VALUE!</v>
      </c>
      <c r="F485" t="str">
        <f t="shared" si="46"/>
        <v/>
      </c>
      <c r="G485" t="e">
        <f t="shared" si="47"/>
        <v>#VALUE!</v>
      </c>
      <c r="H485" s="6" t="e">
        <f t="shared" si="42"/>
        <v>#VALUE!</v>
      </c>
      <c r="I485" s="7">
        <f t="shared" si="43"/>
        <v>723000</v>
      </c>
      <c r="J485" s="8" t="e">
        <f t="shared" si="44"/>
        <v>#VALUE!</v>
      </c>
      <c r="K485">
        <v>482</v>
      </c>
    </row>
    <row r="486" spans="4:11" x14ac:dyDescent="0.35">
      <c r="D486">
        <v>483</v>
      </c>
      <c r="E486" t="e">
        <f t="shared" si="45"/>
        <v>#VALUE!</v>
      </c>
      <c r="F486" t="str">
        <f t="shared" si="46"/>
        <v/>
      </c>
      <c r="G486" t="e">
        <f t="shared" si="47"/>
        <v>#VALUE!</v>
      </c>
      <c r="H486" s="6" t="e">
        <f t="shared" si="42"/>
        <v>#VALUE!</v>
      </c>
      <c r="I486" s="7">
        <f t="shared" si="43"/>
        <v>724500</v>
      </c>
      <c r="J486" s="8" t="e">
        <f t="shared" si="44"/>
        <v>#VALUE!</v>
      </c>
      <c r="K486">
        <v>483</v>
      </c>
    </row>
    <row r="487" spans="4:11" x14ac:dyDescent="0.35">
      <c r="D487">
        <v>484</v>
      </c>
      <c r="E487" t="e">
        <f t="shared" si="45"/>
        <v>#VALUE!</v>
      </c>
      <c r="F487" t="str">
        <f t="shared" si="46"/>
        <v/>
      </c>
      <c r="G487" t="e">
        <f t="shared" si="47"/>
        <v>#VALUE!</v>
      </c>
      <c r="H487" s="6" t="e">
        <f t="shared" si="42"/>
        <v>#VALUE!</v>
      </c>
      <c r="I487" s="7">
        <f t="shared" si="43"/>
        <v>726000</v>
      </c>
      <c r="J487" s="8" t="e">
        <f t="shared" si="44"/>
        <v>#VALUE!</v>
      </c>
      <c r="K487">
        <v>484</v>
      </c>
    </row>
    <row r="488" spans="4:11" x14ac:dyDescent="0.35">
      <c r="D488">
        <v>485</v>
      </c>
      <c r="E488" t="e">
        <f t="shared" si="45"/>
        <v>#VALUE!</v>
      </c>
      <c r="F488" t="str">
        <f t="shared" si="46"/>
        <v/>
      </c>
      <c r="G488" t="e">
        <f t="shared" si="47"/>
        <v>#VALUE!</v>
      </c>
      <c r="H488" s="6" t="e">
        <f t="shared" si="42"/>
        <v>#VALUE!</v>
      </c>
      <c r="I488" s="7">
        <f t="shared" si="43"/>
        <v>727500</v>
      </c>
      <c r="J488" s="8" t="e">
        <f t="shared" si="44"/>
        <v>#VALUE!</v>
      </c>
      <c r="K488">
        <v>485</v>
      </c>
    </row>
    <row r="489" spans="4:11" x14ac:dyDescent="0.35">
      <c r="D489">
        <v>486</v>
      </c>
      <c r="E489" t="e">
        <f t="shared" si="45"/>
        <v>#VALUE!</v>
      </c>
      <c r="F489" t="str">
        <f t="shared" si="46"/>
        <v/>
      </c>
      <c r="G489" t="e">
        <f t="shared" si="47"/>
        <v>#VALUE!</v>
      </c>
      <c r="H489" s="6" t="e">
        <f t="shared" si="42"/>
        <v>#VALUE!</v>
      </c>
      <c r="I489" s="7">
        <f t="shared" si="43"/>
        <v>729000</v>
      </c>
      <c r="J489" s="8" t="e">
        <f t="shared" si="44"/>
        <v>#VALUE!</v>
      </c>
      <c r="K489">
        <v>486</v>
      </c>
    </row>
    <row r="490" spans="4:11" x14ac:dyDescent="0.35">
      <c r="D490">
        <v>487</v>
      </c>
      <c r="E490" t="e">
        <f t="shared" si="45"/>
        <v>#VALUE!</v>
      </c>
      <c r="F490" t="str">
        <f t="shared" si="46"/>
        <v/>
      </c>
      <c r="G490" t="e">
        <f t="shared" si="47"/>
        <v>#VALUE!</v>
      </c>
      <c r="H490" s="6" t="e">
        <f t="shared" si="42"/>
        <v>#VALUE!</v>
      </c>
      <c r="I490" s="7">
        <f t="shared" si="43"/>
        <v>730500</v>
      </c>
      <c r="J490" s="8" t="e">
        <f t="shared" si="44"/>
        <v>#VALUE!</v>
      </c>
      <c r="K490">
        <v>487</v>
      </c>
    </row>
    <row r="491" spans="4:11" x14ac:dyDescent="0.35">
      <c r="D491">
        <v>488</v>
      </c>
      <c r="E491" t="e">
        <f t="shared" si="45"/>
        <v>#VALUE!</v>
      </c>
      <c r="F491" t="str">
        <f t="shared" si="46"/>
        <v/>
      </c>
      <c r="G491" t="e">
        <f t="shared" si="47"/>
        <v>#VALUE!</v>
      </c>
      <c r="H491" s="6" t="e">
        <f t="shared" si="42"/>
        <v>#VALUE!</v>
      </c>
      <c r="I491" s="7">
        <f t="shared" si="43"/>
        <v>732000</v>
      </c>
      <c r="J491" s="8" t="e">
        <f t="shared" si="44"/>
        <v>#VALUE!</v>
      </c>
      <c r="K491">
        <v>488</v>
      </c>
    </row>
    <row r="492" spans="4:11" x14ac:dyDescent="0.35">
      <c r="D492">
        <v>489</v>
      </c>
      <c r="E492" t="e">
        <f t="shared" si="45"/>
        <v>#VALUE!</v>
      </c>
      <c r="F492" t="str">
        <f t="shared" si="46"/>
        <v/>
      </c>
      <c r="G492" t="e">
        <f t="shared" si="47"/>
        <v>#VALUE!</v>
      </c>
      <c r="H492" s="6" t="e">
        <f t="shared" si="42"/>
        <v>#VALUE!</v>
      </c>
      <c r="I492" s="7">
        <f t="shared" si="43"/>
        <v>733500</v>
      </c>
      <c r="J492" s="8" t="e">
        <f t="shared" si="44"/>
        <v>#VALUE!</v>
      </c>
      <c r="K492">
        <v>489</v>
      </c>
    </row>
    <row r="493" spans="4:11" x14ac:dyDescent="0.35">
      <c r="D493">
        <v>490</v>
      </c>
      <c r="E493" t="e">
        <f t="shared" si="45"/>
        <v>#VALUE!</v>
      </c>
      <c r="F493" t="str">
        <f t="shared" si="46"/>
        <v/>
      </c>
      <c r="G493" t="e">
        <f t="shared" si="47"/>
        <v>#VALUE!</v>
      </c>
      <c r="H493" s="6" t="e">
        <f t="shared" si="42"/>
        <v>#VALUE!</v>
      </c>
      <c r="I493" s="7">
        <f t="shared" si="43"/>
        <v>735000</v>
      </c>
      <c r="J493" s="8" t="e">
        <f t="shared" si="44"/>
        <v>#VALUE!</v>
      </c>
      <c r="K493">
        <v>490</v>
      </c>
    </row>
    <row r="494" spans="4:11" x14ac:dyDescent="0.35">
      <c r="D494">
        <v>491</v>
      </c>
      <c r="E494" t="e">
        <f t="shared" si="45"/>
        <v>#VALUE!</v>
      </c>
      <c r="F494" t="str">
        <f t="shared" si="46"/>
        <v/>
      </c>
      <c r="G494" t="e">
        <f t="shared" si="47"/>
        <v>#VALUE!</v>
      </c>
      <c r="H494" s="6" t="e">
        <f t="shared" si="42"/>
        <v>#VALUE!</v>
      </c>
      <c r="I494" s="7">
        <f t="shared" si="43"/>
        <v>736500</v>
      </c>
      <c r="J494" s="8" t="e">
        <f t="shared" si="44"/>
        <v>#VALUE!</v>
      </c>
      <c r="K494">
        <v>491</v>
      </c>
    </row>
    <row r="495" spans="4:11" x14ac:dyDescent="0.35">
      <c r="D495">
        <v>492</v>
      </c>
      <c r="E495" t="e">
        <f t="shared" si="45"/>
        <v>#VALUE!</v>
      </c>
      <c r="F495" t="str">
        <f t="shared" si="46"/>
        <v/>
      </c>
      <c r="G495" t="e">
        <f t="shared" si="47"/>
        <v>#VALUE!</v>
      </c>
      <c r="H495" s="6" t="e">
        <f t="shared" si="42"/>
        <v>#VALUE!</v>
      </c>
      <c r="I495" s="7">
        <f t="shared" si="43"/>
        <v>738000</v>
      </c>
      <c r="J495" s="8" t="e">
        <f t="shared" si="44"/>
        <v>#VALUE!</v>
      </c>
      <c r="K495">
        <v>492</v>
      </c>
    </row>
    <row r="496" spans="4:11" x14ac:dyDescent="0.35">
      <c r="D496">
        <v>493</v>
      </c>
      <c r="E496" t="e">
        <f t="shared" si="45"/>
        <v>#VALUE!</v>
      </c>
      <c r="F496" t="str">
        <f t="shared" si="46"/>
        <v/>
      </c>
      <c r="G496" t="e">
        <f t="shared" si="47"/>
        <v>#VALUE!</v>
      </c>
      <c r="H496" s="6" t="e">
        <f t="shared" si="42"/>
        <v>#VALUE!</v>
      </c>
      <c r="I496" s="7">
        <f t="shared" si="43"/>
        <v>739500</v>
      </c>
      <c r="J496" s="8" t="e">
        <f t="shared" si="44"/>
        <v>#VALUE!</v>
      </c>
      <c r="K496">
        <v>493</v>
      </c>
    </row>
    <row r="497" spans="4:11" x14ac:dyDescent="0.35">
      <c r="D497">
        <v>494</v>
      </c>
      <c r="E497" t="e">
        <f t="shared" si="45"/>
        <v>#VALUE!</v>
      </c>
      <c r="F497" t="str">
        <f t="shared" si="46"/>
        <v/>
      </c>
      <c r="G497" t="e">
        <f t="shared" si="47"/>
        <v>#VALUE!</v>
      </c>
      <c r="H497" s="6" t="e">
        <f t="shared" si="42"/>
        <v>#VALUE!</v>
      </c>
      <c r="I497" s="7">
        <f t="shared" si="43"/>
        <v>741000</v>
      </c>
      <c r="J497" s="8" t="e">
        <f t="shared" si="44"/>
        <v>#VALUE!</v>
      </c>
      <c r="K497">
        <v>494</v>
      </c>
    </row>
    <row r="498" spans="4:11" x14ac:dyDescent="0.35">
      <c r="D498">
        <v>495</v>
      </c>
      <c r="E498" t="e">
        <f t="shared" si="45"/>
        <v>#VALUE!</v>
      </c>
      <c r="F498" t="str">
        <f t="shared" si="46"/>
        <v/>
      </c>
      <c r="G498" t="e">
        <f t="shared" si="47"/>
        <v>#VALUE!</v>
      </c>
      <c r="H498" s="6" t="e">
        <f t="shared" si="42"/>
        <v>#VALUE!</v>
      </c>
      <c r="I498" s="7">
        <f t="shared" si="43"/>
        <v>742500</v>
      </c>
      <c r="J498" s="8" t="e">
        <f t="shared" si="44"/>
        <v>#VALUE!</v>
      </c>
      <c r="K498">
        <v>495</v>
      </c>
    </row>
    <row r="499" spans="4:11" x14ac:dyDescent="0.35">
      <c r="D499">
        <v>496</v>
      </c>
      <c r="E499" t="e">
        <f t="shared" si="45"/>
        <v>#VALUE!</v>
      </c>
      <c r="F499" t="str">
        <f t="shared" si="46"/>
        <v/>
      </c>
      <c r="G499" t="e">
        <f t="shared" si="47"/>
        <v>#VALUE!</v>
      </c>
      <c r="H499" s="6" t="e">
        <f t="shared" si="42"/>
        <v>#VALUE!</v>
      </c>
      <c r="I499" s="7">
        <f t="shared" si="43"/>
        <v>744000</v>
      </c>
      <c r="J499" s="8" t="e">
        <f t="shared" si="44"/>
        <v>#VALUE!</v>
      </c>
      <c r="K499">
        <v>496</v>
      </c>
    </row>
    <row r="500" spans="4:11" x14ac:dyDescent="0.35">
      <c r="D500">
        <v>497</v>
      </c>
      <c r="E500" t="e">
        <f t="shared" si="45"/>
        <v>#VALUE!</v>
      </c>
      <c r="F500" t="str">
        <f t="shared" si="46"/>
        <v/>
      </c>
      <c r="G500" t="e">
        <f t="shared" si="47"/>
        <v>#VALUE!</v>
      </c>
      <c r="H500" s="6" t="e">
        <f t="shared" si="42"/>
        <v>#VALUE!</v>
      </c>
      <c r="I500" s="7">
        <f t="shared" si="43"/>
        <v>745500</v>
      </c>
      <c r="J500" s="8" t="e">
        <f t="shared" si="44"/>
        <v>#VALUE!</v>
      </c>
      <c r="K500">
        <v>497</v>
      </c>
    </row>
    <row r="501" spans="4:11" x14ac:dyDescent="0.35">
      <c r="D501">
        <v>498</v>
      </c>
      <c r="E501" t="e">
        <f t="shared" si="45"/>
        <v>#VALUE!</v>
      </c>
      <c r="F501" t="str">
        <f t="shared" si="46"/>
        <v/>
      </c>
      <c r="G501" t="e">
        <f t="shared" si="47"/>
        <v>#VALUE!</v>
      </c>
      <c r="H501" s="6" t="e">
        <f t="shared" si="42"/>
        <v>#VALUE!</v>
      </c>
      <c r="I501" s="7">
        <f t="shared" si="43"/>
        <v>747000</v>
      </c>
      <c r="J501" s="8" t="e">
        <f t="shared" si="44"/>
        <v>#VALUE!</v>
      </c>
      <c r="K501">
        <v>498</v>
      </c>
    </row>
    <row r="502" spans="4:11" x14ac:dyDescent="0.35">
      <c r="D502">
        <v>499</v>
      </c>
      <c r="E502" t="e">
        <f t="shared" si="45"/>
        <v>#VALUE!</v>
      </c>
      <c r="F502" t="str">
        <f t="shared" si="46"/>
        <v/>
      </c>
      <c r="G502" t="e">
        <f t="shared" si="47"/>
        <v>#VALUE!</v>
      </c>
      <c r="H502" s="6" t="e">
        <f t="shared" si="42"/>
        <v>#VALUE!</v>
      </c>
      <c r="I502" s="7">
        <f t="shared" si="43"/>
        <v>748500</v>
      </c>
      <c r="J502" s="8" t="e">
        <f t="shared" si="44"/>
        <v>#VALUE!</v>
      </c>
      <c r="K502">
        <v>499</v>
      </c>
    </row>
    <row r="503" spans="4:11" x14ac:dyDescent="0.35">
      <c r="D503">
        <v>500</v>
      </c>
      <c r="E503" t="e">
        <f t="shared" si="45"/>
        <v>#VALUE!</v>
      </c>
      <c r="F503" t="str">
        <f t="shared" si="46"/>
        <v/>
      </c>
      <c r="G503" t="e">
        <f t="shared" si="47"/>
        <v>#VALUE!</v>
      </c>
      <c r="H503" s="6" t="e">
        <f t="shared" si="42"/>
        <v>#VALUE!</v>
      </c>
      <c r="I503" s="7">
        <f t="shared" si="43"/>
        <v>750000</v>
      </c>
      <c r="J503" s="8" t="e">
        <f t="shared" si="44"/>
        <v>#VALUE!</v>
      </c>
      <c r="K503">
        <v>500</v>
      </c>
    </row>
    <row r="504" spans="4:11" x14ac:dyDescent="0.35">
      <c r="D504">
        <v>501</v>
      </c>
      <c r="E504" t="e">
        <f t="shared" si="45"/>
        <v>#VALUE!</v>
      </c>
      <c r="F504" t="str">
        <f t="shared" si="46"/>
        <v/>
      </c>
      <c r="G504" t="e">
        <f t="shared" si="47"/>
        <v>#VALUE!</v>
      </c>
      <c r="H504" s="6" t="e">
        <f t="shared" si="42"/>
        <v>#VALUE!</v>
      </c>
      <c r="I504" s="7">
        <f t="shared" si="43"/>
        <v>751500</v>
      </c>
      <c r="J504" s="8" t="e">
        <f t="shared" si="44"/>
        <v>#VALUE!</v>
      </c>
      <c r="K504">
        <v>501</v>
      </c>
    </row>
    <row r="505" spans="4:11" x14ac:dyDescent="0.35">
      <c r="D505">
        <v>502</v>
      </c>
      <c r="E505" t="e">
        <f t="shared" si="45"/>
        <v>#VALUE!</v>
      </c>
      <c r="F505" t="str">
        <f t="shared" si="46"/>
        <v/>
      </c>
      <c r="G505" t="e">
        <f t="shared" si="47"/>
        <v>#VALUE!</v>
      </c>
      <c r="H505" s="6" t="e">
        <f t="shared" si="42"/>
        <v>#VALUE!</v>
      </c>
      <c r="I505" s="7">
        <f t="shared" si="43"/>
        <v>753000</v>
      </c>
      <c r="J505" s="8" t="e">
        <f t="shared" si="44"/>
        <v>#VALUE!</v>
      </c>
      <c r="K505">
        <v>502</v>
      </c>
    </row>
    <row r="506" spans="4:11" x14ac:dyDescent="0.35">
      <c r="D506">
        <v>503</v>
      </c>
      <c r="E506" t="e">
        <f t="shared" si="45"/>
        <v>#VALUE!</v>
      </c>
      <c r="F506" t="str">
        <f t="shared" si="46"/>
        <v/>
      </c>
      <c r="G506" t="e">
        <f t="shared" si="47"/>
        <v>#VALUE!</v>
      </c>
      <c r="H506" s="6" t="e">
        <f t="shared" si="42"/>
        <v>#VALUE!</v>
      </c>
      <c r="I506" s="7">
        <f t="shared" si="43"/>
        <v>754500</v>
      </c>
      <c r="J506" s="8" t="e">
        <f t="shared" si="44"/>
        <v>#VALUE!</v>
      </c>
      <c r="K506">
        <v>503</v>
      </c>
    </row>
    <row r="507" spans="4:11" x14ac:dyDescent="0.35">
      <c r="D507">
        <v>504</v>
      </c>
      <c r="E507" t="e">
        <f t="shared" si="45"/>
        <v>#VALUE!</v>
      </c>
      <c r="F507" t="str">
        <f t="shared" si="46"/>
        <v/>
      </c>
      <c r="G507" t="e">
        <f t="shared" si="47"/>
        <v>#VALUE!</v>
      </c>
      <c r="H507" s="6" t="e">
        <f t="shared" si="42"/>
        <v>#VALUE!</v>
      </c>
      <c r="I507" s="7">
        <f t="shared" si="43"/>
        <v>756000</v>
      </c>
      <c r="J507" s="8" t="e">
        <f t="shared" si="44"/>
        <v>#VALUE!</v>
      </c>
      <c r="K507">
        <v>504</v>
      </c>
    </row>
    <row r="508" spans="4:11" x14ac:dyDescent="0.35">
      <c r="D508">
        <v>505</v>
      </c>
      <c r="E508" t="e">
        <f t="shared" si="45"/>
        <v>#VALUE!</v>
      </c>
      <c r="F508" t="str">
        <f t="shared" si="46"/>
        <v/>
      </c>
      <c r="G508" t="e">
        <f t="shared" si="47"/>
        <v>#VALUE!</v>
      </c>
      <c r="H508" s="6" t="e">
        <f t="shared" si="42"/>
        <v>#VALUE!</v>
      </c>
      <c r="I508" s="7">
        <f t="shared" si="43"/>
        <v>757500</v>
      </c>
      <c r="J508" s="8" t="e">
        <f t="shared" si="44"/>
        <v>#VALUE!</v>
      </c>
      <c r="K508">
        <v>505</v>
      </c>
    </row>
    <row r="509" spans="4:11" x14ac:dyDescent="0.35">
      <c r="D509">
        <v>506</v>
      </c>
      <c r="E509" t="e">
        <f t="shared" si="45"/>
        <v>#VALUE!</v>
      </c>
      <c r="F509" t="str">
        <f t="shared" si="46"/>
        <v/>
      </c>
      <c r="G509" t="e">
        <f t="shared" si="47"/>
        <v>#VALUE!</v>
      </c>
      <c r="H509" s="6" t="e">
        <f t="shared" si="42"/>
        <v>#VALUE!</v>
      </c>
      <c r="I509" s="7">
        <f t="shared" si="43"/>
        <v>759000</v>
      </c>
      <c r="J509" s="8" t="e">
        <f t="shared" si="44"/>
        <v>#VALUE!</v>
      </c>
      <c r="K509">
        <v>506</v>
      </c>
    </row>
    <row r="510" spans="4:11" x14ac:dyDescent="0.35">
      <c r="D510">
        <v>507</v>
      </c>
      <c r="E510" t="e">
        <f t="shared" si="45"/>
        <v>#VALUE!</v>
      </c>
      <c r="F510" t="str">
        <f t="shared" si="46"/>
        <v/>
      </c>
      <c r="G510" t="e">
        <f t="shared" si="47"/>
        <v>#VALUE!</v>
      </c>
      <c r="H510" s="6" t="e">
        <f t="shared" si="42"/>
        <v>#VALUE!</v>
      </c>
      <c r="I510" s="7">
        <f t="shared" si="43"/>
        <v>760500</v>
      </c>
      <c r="J510" s="8" t="e">
        <f t="shared" si="44"/>
        <v>#VALUE!</v>
      </c>
      <c r="K510">
        <v>507</v>
      </c>
    </row>
    <row r="511" spans="4:11" x14ac:dyDescent="0.35">
      <c r="D511">
        <v>508</v>
      </c>
      <c r="E511" t="e">
        <f t="shared" si="45"/>
        <v>#VALUE!</v>
      </c>
      <c r="F511" t="str">
        <f t="shared" si="46"/>
        <v/>
      </c>
      <c r="G511" t="e">
        <f t="shared" si="47"/>
        <v>#VALUE!</v>
      </c>
      <c r="H511" s="6" t="e">
        <f t="shared" si="42"/>
        <v>#VALUE!</v>
      </c>
      <c r="I511" s="7">
        <f t="shared" si="43"/>
        <v>762000</v>
      </c>
      <c r="J511" s="8" t="e">
        <f t="shared" si="44"/>
        <v>#VALUE!</v>
      </c>
      <c r="K511">
        <v>508</v>
      </c>
    </row>
    <row r="512" spans="4:11" x14ac:dyDescent="0.35">
      <c r="D512">
        <v>509</v>
      </c>
      <c r="E512" t="e">
        <f t="shared" si="45"/>
        <v>#VALUE!</v>
      </c>
      <c r="F512" t="str">
        <f t="shared" si="46"/>
        <v/>
      </c>
      <c r="G512" t="e">
        <f t="shared" si="47"/>
        <v>#VALUE!</v>
      </c>
      <c r="H512" s="6" t="e">
        <f t="shared" si="42"/>
        <v>#VALUE!</v>
      </c>
      <c r="I512" s="7">
        <f t="shared" si="43"/>
        <v>763500</v>
      </c>
      <c r="J512" s="8" t="e">
        <f t="shared" si="44"/>
        <v>#VALUE!</v>
      </c>
      <c r="K512">
        <v>509</v>
      </c>
    </row>
    <row r="513" spans="4:11" x14ac:dyDescent="0.35">
      <c r="D513">
        <v>510</v>
      </c>
      <c r="E513" t="e">
        <f t="shared" si="45"/>
        <v>#VALUE!</v>
      </c>
      <c r="F513" t="str">
        <f t="shared" si="46"/>
        <v/>
      </c>
      <c r="G513" t="e">
        <f t="shared" si="47"/>
        <v>#VALUE!</v>
      </c>
      <c r="H513" s="6" t="e">
        <f t="shared" si="42"/>
        <v>#VALUE!</v>
      </c>
      <c r="I513" s="7">
        <f t="shared" si="43"/>
        <v>765000</v>
      </c>
      <c r="J513" s="8" t="e">
        <f t="shared" si="44"/>
        <v>#VALUE!</v>
      </c>
      <c r="K513">
        <v>510</v>
      </c>
    </row>
    <row r="514" spans="4:11" x14ac:dyDescent="0.35">
      <c r="D514">
        <v>511</v>
      </c>
      <c r="E514" t="e">
        <f t="shared" si="45"/>
        <v>#VALUE!</v>
      </c>
      <c r="F514" t="str">
        <f t="shared" si="46"/>
        <v/>
      </c>
      <c r="G514" t="e">
        <f t="shared" si="47"/>
        <v>#VALUE!</v>
      </c>
      <c r="H514" s="6" t="e">
        <f t="shared" si="42"/>
        <v>#VALUE!</v>
      </c>
      <c r="I514" s="7">
        <f t="shared" si="43"/>
        <v>766500</v>
      </c>
      <c r="J514" s="8" t="e">
        <f t="shared" si="44"/>
        <v>#VALUE!</v>
      </c>
      <c r="K514">
        <v>511</v>
      </c>
    </row>
    <row r="515" spans="4:11" x14ac:dyDescent="0.35">
      <c r="D515">
        <v>512</v>
      </c>
      <c r="E515" t="e">
        <f t="shared" si="45"/>
        <v>#VALUE!</v>
      </c>
      <c r="F515" t="str">
        <f t="shared" si="46"/>
        <v/>
      </c>
      <c r="G515" t="e">
        <f t="shared" si="47"/>
        <v>#VALUE!</v>
      </c>
      <c r="H515" s="6" t="e">
        <f t="shared" ref="H515:H578" si="48">DMcostPERton*G515</f>
        <v>#VALUE!</v>
      </c>
      <c r="I515" s="7">
        <f t="shared" ref="I515:I578" si="49">CowPrice*D515</f>
        <v>768000</v>
      </c>
      <c r="J515" s="8" t="e">
        <f t="shared" ref="J515:J578" si="50">I515-H515</f>
        <v>#VALUE!</v>
      </c>
      <c r="K515">
        <v>512</v>
      </c>
    </row>
    <row r="516" spans="4:11" x14ac:dyDescent="0.35">
      <c r="D516">
        <v>513</v>
      </c>
      <c r="E516" t="e">
        <f t="shared" ref="E516:E579" si="51">DMneeded-(DMcow*D516)</f>
        <v>#VALUE!</v>
      </c>
      <c r="F516" t="str">
        <f t="shared" ref="F516:F579" si="52">DMavailable</f>
        <v/>
      </c>
      <c r="G516" t="e">
        <f t="shared" ref="G516:G579" si="53">E516-F516</f>
        <v>#VALUE!</v>
      </c>
      <c r="H516" s="6" t="e">
        <f t="shared" si="48"/>
        <v>#VALUE!</v>
      </c>
      <c r="I516" s="7">
        <f t="shared" si="49"/>
        <v>769500</v>
      </c>
      <c r="J516" s="8" t="e">
        <f t="shared" si="50"/>
        <v>#VALUE!</v>
      </c>
      <c r="K516">
        <v>513</v>
      </c>
    </row>
    <row r="517" spans="4:11" x14ac:dyDescent="0.35">
      <c r="D517">
        <v>514</v>
      </c>
      <c r="E517" t="e">
        <f t="shared" si="51"/>
        <v>#VALUE!</v>
      </c>
      <c r="F517" t="str">
        <f t="shared" si="52"/>
        <v/>
      </c>
      <c r="G517" t="e">
        <f t="shared" si="53"/>
        <v>#VALUE!</v>
      </c>
      <c r="H517" s="6" t="e">
        <f t="shared" si="48"/>
        <v>#VALUE!</v>
      </c>
      <c r="I517" s="7">
        <f t="shared" si="49"/>
        <v>771000</v>
      </c>
      <c r="J517" s="8" t="e">
        <f t="shared" si="50"/>
        <v>#VALUE!</v>
      </c>
      <c r="K517">
        <v>514</v>
      </c>
    </row>
    <row r="518" spans="4:11" x14ac:dyDescent="0.35">
      <c r="D518">
        <v>515</v>
      </c>
      <c r="E518" t="e">
        <f t="shared" si="51"/>
        <v>#VALUE!</v>
      </c>
      <c r="F518" t="str">
        <f t="shared" si="52"/>
        <v/>
      </c>
      <c r="G518" t="e">
        <f t="shared" si="53"/>
        <v>#VALUE!</v>
      </c>
      <c r="H518" s="6" t="e">
        <f t="shared" si="48"/>
        <v>#VALUE!</v>
      </c>
      <c r="I518" s="7">
        <f t="shared" si="49"/>
        <v>772500</v>
      </c>
      <c r="J518" s="8" t="e">
        <f t="shared" si="50"/>
        <v>#VALUE!</v>
      </c>
      <c r="K518">
        <v>515</v>
      </c>
    </row>
    <row r="519" spans="4:11" x14ac:dyDescent="0.35">
      <c r="D519">
        <v>516</v>
      </c>
      <c r="E519" t="e">
        <f t="shared" si="51"/>
        <v>#VALUE!</v>
      </c>
      <c r="F519" t="str">
        <f t="shared" si="52"/>
        <v/>
      </c>
      <c r="G519" t="e">
        <f t="shared" si="53"/>
        <v>#VALUE!</v>
      </c>
      <c r="H519" s="6" t="e">
        <f t="shared" si="48"/>
        <v>#VALUE!</v>
      </c>
      <c r="I519" s="7">
        <f t="shared" si="49"/>
        <v>774000</v>
      </c>
      <c r="J519" s="8" t="e">
        <f t="shared" si="50"/>
        <v>#VALUE!</v>
      </c>
      <c r="K519">
        <v>516</v>
      </c>
    </row>
    <row r="520" spans="4:11" x14ac:dyDescent="0.35">
      <c r="D520">
        <v>517</v>
      </c>
      <c r="E520" t="e">
        <f t="shared" si="51"/>
        <v>#VALUE!</v>
      </c>
      <c r="F520" t="str">
        <f t="shared" si="52"/>
        <v/>
      </c>
      <c r="G520" t="e">
        <f t="shared" si="53"/>
        <v>#VALUE!</v>
      </c>
      <c r="H520" s="6" t="e">
        <f t="shared" si="48"/>
        <v>#VALUE!</v>
      </c>
      <c r="I520" s="7">
        <f t="shared" si="49"/>
        <v>775500</v>
      </c>
      <c r="J520" s="8" t="e">
        <f t="shared" si="50"/>
        <v>#VALUE!</v>
      </c>
      <c r="K520">
        <v>517</v>
      </c>
    </row>
    <row r="521" spans="4:11" x14ac:dyDescent="0.35">
      <c r="D521">
        <v>518</v>
      </c>
      <c r="E521" t="e">
        <f t="shared" si="51"/>
        <v>#VALUE!</v>
      </c>
      <c r="F521" t="str">
        <f t="shared" si="52"/>
        <v/>
      </c>
      <c r="G521" t="e">
        <f t="shared" si="53"/>
        <v>#VALUE!</v>
      </c>
      <c r="H521" s="6" t="e">
        <f t="shared" si="48"/>
        <v>#VALUE!</v>
      </c>
      <c r="I521" s="7">
        <f t="shared" si="49"/>
        <v>777000</v>
      </c>
      <c r="J521" s="8" t="e">
        <f t="shared" si="50"/>
        <v>#VALUE!</v>
      </c>
      <c r="K521">
        <v>518</v>
      </c>
    </row>
    <row r="522" spans="4:11" x14ac:dyDescent="0.35">
      <c r="D522">
        <v>519</v>
      </c>
      <c r="E522" t="e">
        <f t="shared" si="51"/>
        <v>#VALUE!</v>
      </c>
      <c r="F522" t="str">
        <f t="shared" si="52"/>
        <v/>
      </c>
      <c r="G522" t="e">
        <f t="shared" si="53"/>
        <v>#VALUE!</v>
      </c>
      <c r="H522" s="6" t="e">
        <f t="shared" si="48"/>
        <v>#VALUE!</v>
      </c>
      <c r="I522" s="7">
        <f t="shared" si="49"/>
        <v>778500</v>
      </c>
      <c r="J522" s="8" t="e">
        <f t="shared" si="50"/>
        <v>#VALUE!</v>
      </c>
      <c r="K522">
        <v>519</v>
      </c>
    </row>
    <row r="523" spans="4:11" x14ac:dyDescent="0.35">
      <c r="D523">
        <v>520</v>
      </c>
      <c r="E523" t="e">
        <f t="shared" si="51"/>
        <v>#VALUE!</v>
      </c>
      <c r="F523" t="str">
        <f t="shared" si="52"/>
        <v/>
      </c>
      <c r="G523" t="e">
        <f t="shared" si="53"/>
        <v>#VALUE!</v>
      </c>
      <c r="H523" s="6" t="e">
        <f t="shared" si="48"/>
        <v>#VALUE!</v>
      </c>
      <c r="I523" s="7">
        <f t="shared" si="49"/>
        <v>780000</v>
      </c>
      <c r="J523" s="8" t="e">
        <f t="shared" si="50"/>
        <v>#VALUE!</v>
      </c>
      <c r="K523">
        <v>520</v>
      </c>
    </row>
    <row r="524" spans="4:11" x14ac:dyDescent="0.35">
      <c r="D524">
        <v>521</v>
      </c>
      <c r="E524" t="e">
        <f t="shared" si="51"/>
        <v>#VALUE!</v>
      </c>
      <c r="F524" t="str">
        <f t="shared" si="52"/>
        <v/>
      </c>
      <c r="G524" t="e">
        <f t="shared" si="53"/>
        <v>#VALUE!</v>
      </c>
      <c r="H524" s="6" t="e">
        <f t="shared" si="48"/>
        <v>#VALUE!</v>
      </c>
      <c r="I524" s="7">
        <f t="shared" si="49"/>
        <v>781500</v>
      </c>
      <c r="J524" s="8" t="e">
        <f t="shared" si="50"/>
        <v>#VALUE!</v>
      </c>
      <c r="K524">
        <v>521</v>
      </c>
    </row>
    <row r="525" spans="4:11" x14ac:dyDescent="0.35">
      <c r="D525">
        <v>522</v>
      </c>
      <c r="E525" t="e">
        <f t="shared" si="51"/>
        <v>#VALUE!</v>
      </c>
      <c r="F525" t="str">
        <f t="shared" si="52"/>
        <v/>
      </c>
      <c r="G525" t="e">
        <f t="shared" si="53"/>
        <v>#VALUE!</v>
      </c>
      <c r="H525" s="6" t="e">
        <f t="shared" si="48"/>
        <v>#VALUE!</v>
      </c>
      <c r="I525" s="7">
        <f t="shared" si="49"/>
        <v>783000</v>
      </c>
      <c r="J525" s="8" t="e">
        <f t="shared" si="50"/>
        <v>#VALUE!</v>
      </c>
      <c r="K525">
        <v>522</v>
      </c>
    </row>
    <row r="526" spans="4:11" x14ac:dyDescent="0.35">
      <c r="D526">
        <v>523</v>
      </c>
      <c r="E526" t="e">
        <f t="shared" si="51"/>
        <v>#VALUE!</v>
      </c>
      <c r="F526" t="str">
        <f t="shared" si="52"/>
        <v/>
      </c>
      <c r="G526" t="e">
        <f t="shared" si="53"/>
        <v>#VALUE!</v>
      </c>
      <c r="H526" s="6" t="e">
        <f t="shared" si="48"/>
        <v>#VALUE!</v>
      </c>
      <c r="I526" s="7">
        <f t="shared" si="49"/>
        <v>784500</v>
      </c>
      <c r="J526" s="8" t="e">
        <f t="shared" si="50"/>
        <v>#VALUE!</v>
      </c>
      <c r="K526">
        <v>523</v>
      </c>
    </row>
    <row r="527" spans="4:11" x14ac:dyDescent="0.35">
      <c r="D527">
        <v>524</v>
      </c>
      <c r="E527" t="e">
        <f t="shared" si="51"/>
        <v>#VALUE!</v>
      </c>
      <c r="F527" t="str">
        <f t="shared" si="52"/>
        <v/>
      </c>
      <c r="G527" t="e">
        <f t="shared" si="53"/>
        <v>#VALUE!</v>
      </c>
      <c r="H527" s="6" t="e">
        <f t="shared" si="48"/>
        <v>#VALUE!</v>
      </c>
      <c r="I527" s="7">
        <f t="shared" si="49"/>
        <v>786000</v>
      </c>
      <c r="J527" s="8" t="e">
        <f t="shared" si="50"/>
        <v>#VALUE!</v>
      </c>
      <c r="K527">
        <v>524</v>
      </c>
    </row>
    <row r="528" spans="4:11" x14ac:dyDescent="0.35">
      <c r="D528">
        <v>525</v>
      </c>
      <c r="E528" t="e">
        <f t="shared" si="51"/>
        <v>#VALUE!</v>
      </c>
      <c r="F528" t="str">
        <f t="shared" si="52"/>
        <v/>
      </c>
      <c r="G528" t="e">
        <f t="shared" si="53"/>
        <v>#VALUE!</v>
      </c>
      <c r="H528" s="6" t="e">
        <f t="shared" si="48"/>
        <v>#VALUE!</v>
      </c>
      <c r="I528" s="7">
        <f t="shared" si="49"/>
        <v>787500</v>
      </c>
      <c r="J528" s="8" t="e">
        <f t="shared" si="50"/>
        <v>#VALUE!</v>
      </c>
      <c r="K528">
        <v>525</v>
      </c>
    </row>
    <row r="529" spans="4:11" x14ac:dyDescent="0.35">
      <c r="D529">
        <v>526</v>
      </c>
      <c r="E529" t="e">
        <f t="shared" si="51"/>
        <v>#VALUE!</v>
      </c>
      <c r="F529" t="str">
        <f t="shared" si="52"/>
        <v/>
      </c>
      <c r="G529" t="e">
        <f t="shared" si="53"/>
        <v>#VALUE!</v>
      </c>
      <c r="H529" s="6" t="e">
        <f t="shared" si="48"/>
        <v>#VALUE!</v>
      </c>
      <c r="I529" s="7">
        <f t="shared" si="49"/>
        <v>789000</v>
      </c>
      <c r="J529" s="8" t="e">
        <f t="shared" si="50"/>
        <v>#VALUE!</v>
      </c>
      <c r="K529">
        <v>526</v>
      </c>
    </row>
    <row r="530" spans="4:11" x14ac:dyDescent="0.35">
      <c r="D530">
        <v>527</v>
      </c>
      <c r="E530" t="e">
        <f t="shared" si="51"/>
        <v>#VALUE!</v>
      </c>
      <c r="F530" t="str">
        <f t="shared" si="52"/>
        <v/>
      </c>
      <c r="G530" t="e">
        <f t="shared" si="53"/>
        <v>#VALUE!</v>
      </c>
      <c r="H530" s="6" t="e">
        <f t="shared" si="48"/>
        <v>#VALUE!</v>
      </c>
      <c r="I530" s="7">
        <f t="shared" si="49"/>
        <v>790500</v>
      </c>
      <c r="J530" s="8" t="e">
        <f t="shared" si="50"/>
        <v>#VALUE!</v>
      </c>
      <c r="K530">
        <v>527</v>
      </c>
    </row>
    <row r="531" spans="4:11" x14ac:dyDescent="0.35">
      <c r="D531">
        <v>528</v>
      </c>
      <c r="E531" t="e">
        <f t="shared" si="51"/>
        <v>#VALUE!</v>
      </c>
      <c r="F531" t="str">
        <f t="shared" si="52"/>
        <v/>
      </c>
      <c r="G531" t="e">
        <f t="shared" si="53"/>
        <v>#VALUE!</v>
      </c>
      <c r="H531" s="6" t="e">
        <f t="shared" si="48"/>
        <v>#VALUE!</v>
      </c>
      <c r="I531" s="7">
        <f t="shared" si="49"/>
        <v>792000</v>
      </c>
      <c r="J531" s="8" t="e">
        <f t="shared" si="50"/>
        <v>#VALUE!</v>
      </c>
      <c r="K531">
        <v>528</v>
      </c>
    </row>
    <row r="532" spans="4:11" x14ac:dyDescent="0.35">
      <c r="D532">
        <v>529</v>
      </c>
      <c r="E532" t="e">
        <f t="shared" si="51"/>
        <v>#VALUE!</v>
      </c>
      <c r="F532" t="str">
        <f t="shared" si="52"/>
        <v/>
      </c>
      <c r="G532" t="e">
        <f t="shared" si="53"/>
        <v>#VALUE!</v>
      </c>
      <c r="H532" s="6" t="e">
        <f t="shared" si="48"/>
        <v>#VALUE!</v>
      </c>
      <c r="I532" s="7">
        <f t="shared" si="49"/>
        <v>793500</v>
      </c>
      <c r="J532" s="8" t="e">
        <f t="shared" si="50"/>
        <v>#VALUE!</v>
      </c>
      <c r="K532">
        <v>529</v>
      </c>
    </row>
    <row r="533" spans="4:11" x14ac:dyDescent="0.35">
      <c r="D533">
        <v>530</v>
      </c>
      <c r="E533" t="e">
        <f t="shared" si="51"/>
        <v>#VALUE!</v>
      </c>
      <c r="F533" t="str">
        <f t="shared" si="52"/>
        <v/>
      </c>
      <c r="G533" t="e">
        <f t="shared" si="53"/>
        <v>#VALUE!</v>
      </c>
      <c r="H533" s="6" t="e">
        <f t="shared" si="48"/>
        <v>#VALUE!</v>
      </c>
      <c r="I533" s="7">
        <f t="shared" si="49"/>
        <v>795000</v>
      </c>
      <c r="J533" s="8" t="e">
        <f t="shared" si="50"/>
        <v>#VALUE!</v>
      </c>
      <c r="K533">
        <v>530</v>
      </c>
    </row>
    <row r="534" spans="4:11" x14ac:dyDescent="0.35">
      <c r="D534">
        <v>531</v>
      </c>
      <c r="E534" t="e">
        <f t="shared" si="51"/>
        <v>#VALUE!</v>
      </c>
      <c r="F534" t="str">
        <f t="shared" si="52"/>
        <v/>
      </c>
      <c r="G534" t="e">
        <f t="shared" si="53"/>
        <v>#VALUE!</v>
      </c>
      <c r="H534" s="6" t="e">
        <f t="shared" si="48"/>
        <v>#VALUE!</v>
      </c>
      <c r="I534" s="7">
        <f t="shared" si="49"/>
        <v>796500</v>
      </c>
      <c r="J534" s="8" t="e">
        <f t="shared" si="50"/>
        <v>#VALUE!</v>
      </c>
      <c r="K534">
        <v>531</v>
      </c>
    </row>
    <row r="535" spans="4:11" x14ac:dyDescent="0.35">
      <c r="D535">
        <v>532</v>
      </c>
      <c r="E535" t="e">
        <f t="shared" si="51"/>
        <v>#VALUE!</v>
      </c>
      <c r="F535" t="str">
        <f t="shared" si="52"/>
        <v/>
      </c>
      <c r="G535" t="e">
        <f t="shared" si="53"/>
        <v>#VALUE!</v>
      </c>
      <c r="H535" s="6" t="e">
        <f t="shared" si="48"/>
        <v>#VALUE!</v>
      </c>
      <c r="I535" s="7">
        <f t="shared" si="49"/>
        <v>798000</v>
      </c>
      <c r="J535" s="8" t="e">
        <f t="shared" si="50"/>
        <v>#VALUE!</v>
      </c>
      <c r="K535">
        <v>532</v>
      </c>
    </row>
    <row r="536" spans="4:11" x14ac:dyDescent="0.35">
      <c r="D536">
        <v>533</v>
      </c>
      <c r="E536" t="e">
        <f t="shared" si="51"/>
        <v>#VALUE!</v>
      </c>
      <c r="F536" t="str">
        <f t="shared" si="52"/>
        <v/>
      </c>
      <c r="G536" t="e">
        <f t="shared" si="53"/>
        <v>#VALUE!</v>
      </c>
      <c r="H536" s="6" t="e">
        <f t="shared" si="48"/>
        <v>#VALUE!</v>
      </c>
      <c r="I536" s="7">
        <f t="shared" si="49"/>
        <v>799500</v>
      </c>
      <c r="J536" s="8" t="e">
        <f t="shared" si="50"/>
        <v>#VALUE!</v>
      </c>
      <c r="K536">
        <v>533</v>
      </c>
    </row>
    <row r="537" spans="4:11" x14ac:dyDescent="0.35">
      <c r="D537">
        <v>534</v>
      </c>
      <c r="E537" t="e">
        <f t="shared" si="51"/>
        <v>#VALUE!</v>
      </c>
      <c r="F537" t="str">
        <f t="shared" si="52"/>
        <v/>
      </c>
      <c r="G537" t="e">
        <f t="shared" si="53"/>
        <v>#VALUE!</v>
      </c>
      <c r="H537" s="6" t="e">
        <f t="shared" si="48"/>
        <v>#VALUE!</v>
      </c>
      <c r="I537" s="7">
        <f t="shared" si="49"/>
        <v>801000</v>
      </c>
      <c r="J537" s="8" t="e">
        <f t="shared" si="50"/>
        <v>#VALUE!</v>
      </c>
      <c r="K537">
        <v>534</v>
      </c>
    </row>
    <row r="538" spans="4:11" x14ac:dyDescent="0.35">
      <c r="D538">
        <v>535</v>
      </c>
      <c r="E538" t="e">
        <f t="shared" si="51"/>
        <v>#VALUE!</v>
      </c>
      <c r="F538" t="str">
        <f t="shared" si="52"/>
        <v/>
      </c>
      <c r="G538" t="e">
        <f t="shared" si="53"/>
        <v>#VALUE!</v>
      </c>
      <c r="H538" s="6" t="e">
        <f t="shared" si="48"/>
        <v>#VALUE!</v>
      </c>
      <c r="I538" s="7">
        <f t="shared" si="49"/>
        <v>802500</v>
      </c>
      <c r="J538" s="8" t="e">
        <f t="shared" si="50"/>
        <v>#VALUE!</v>
      </c>
      <c r="K538">
        <v>535</v>
      </c>
    </row>
    <row r="539" spans="4:11" x14ac:dyDescent="0.35">
      <c r="D539">
        <v>536</v>
      </c>
      <c r="E539" t="e">
        <f t="shared" si="51"/>
        <v>#VALUE!</v>
      </c>
      <c r="F539" t="str">
        <f t="shared" si="52"/>
        <v/>
      </c>
      <c r="G539" t="e">
        <f t="shared" si="53"/>
        <v>#VALUE!</v>
      </c>
      <c r="H539" s="6" t="e">
        <f t="shared" si="48"/>
        <v>#VALUE!</v>
      </c>
      <c r="I539" s="7">
        <f t="shared" si="49"/>
        <v>804000</v>
      </c>
      <c r="J539" s="8" t="e">
        <f t="shared" si="50"/>
        <v>#VALUE!</v>
      </c>
      <c r="K539">
        <v>536</v>
      </c>
    </row>
    <row r="540" spans="4:11" x14ac:dyDescent="0.35">
      <c r="D540">
        <v>537</v>
      </c>
      <c r="E540" t="e">
        <f t="shared" si="51"/>
        <v>#VALUE!</v>
      </c>
      <c r="F540" t="str">
        <f t="shared" si="52"/>
        <v/>
      </c>
      <c r="G540" t="e">
        <f t="shared" si="53"/>
        <v>#VALUE!</v>
      </c>
      <c r="H540" s="6" t="e">
        <f t="shared" si="48"/>
        <v>#VALUE!</v>
      </c>
      <c r="I540" s="7">
        <f t="shared" si="49"/>
        <v>805500</v>
      </c>
      <c r="J540" s="8" t="e">
        <f t="shared" si="50"/>
        <v>#VALUE!</v>
      </c>
      <c r="K540">
        <v>537</v>
      </c>
    </row>
    <row r="541" spans="4:11" x14ac:dyDescent="0.35">
      <c r="D541">
        <v>538</v>
      </c>
      <c r="E541" t="e">
        <f t="shared" si="51"/>
        <v>#VALUE!</v>
      </c>
      <c r="F541" t="str">
        <f t="shared" si="52"/>
        <v/>
      </c>
      <c r="G541" t="e">
        <f t="shared" si="53"/>
        <v>#VALUE!</v>
      </c>
      <c r="H541" s="6" t="e">
        <f t="shared" si="48"/>
        <v>#VALUE!</v>
      </c>
      <c r="I541" s="7">
        <f t="shared" si="49"/>
        <v>807000</v>
      </c>
      <c r="J541" s="8" t="e">
        <f t="shared" si="50"/>
        <v>#VALUE!</v>
      </c>
      <c r="K541">
        <v>538</v>
      </c>
    </row>
    <row r="542" spans="4:11" x14ac:dyDescent="0.35">
      <c r="D542">
        <v>539</v>
      </c>
      <c r="E542" t="e">
        <f t="shared" si="51"/>
        <v>#VALUE!</v>
      </c>
      <c r="F542" t="str">
        <f t="shared" si="52"/>
        <v/>
      </c>
      <c r="G542" t="e">
        <f t="shared" si="53"/>
        <v>#VALUE!</v>
      </c>
      <c r="H542" s="6" t="e">
        <f t="shared" si="48"/>
        <v>#VALUE!</v>
      </c>
      <c r="I542" s="7">
        <f t="shared" si="49"/>
        <v>808500</v>
      </c>
      <c r="J542" s="8" t="e">
        <f t="shared" si="50"/>
        <v>#VALUE!</v>
      </c>
      <c r="K542">
        <v>539</v>
      </c>
    </row>
    <row r="543" spans="4:11" x14ac:dyDescent="0.35">
      <c r="D543">
        <v>540</v>
      </c>
      <c r="E543" t="e">
        <f t="shared" si="51"/>
        <v>#VALUE!</v>
      </c>
      <c r="F543" t="str">
        <f t="shared" si="52"/>
        <v/>
      </c>
      <c r="G543" t="e">
        <f t="shared" si="53"/>
        <v>#VALUE!</v>
      </c>
      <c r="H543" s="6" t="e">
        <f t="shared" si="48"/>
        <v>#VALUE!</v>
      </c>
      <c r="I543" s="7">
        <f t="shared" si="49"/>
        <v>810000</v>
      </c>
      <c r="J543" s="8" t="e">
        <f t="shared" si="50"/>
        <v>#VALUE!</v>
      </c>
      <c r="K543">
        <v>540</v>
      </c>
    </row>
    <row r="544" spans="4:11" x14ac:dyDescent="0.35">
      <c r="D544">
        <v>541</v>
      </c>
      <c r="E544" t="e">
        <f t="shared" si="51"/>
        <v>#VALUE!</v>
      </c>
      <c r="F544" t="str">
        <f t="shared" si="52"/>
        <v/>
      </c>
      <c r="G544" t="e">
        <f t="shared" si="53"/>
        <v>#VALUE!</v>
      </c>
      <c r="H544" s="6" t="e">
        <f t="shared" si="48"/>
        <v>#VALUE!</v>
      </c>
      <c r="I544" s="7">
        <f t="shared" si="49"/>
        <v>811500</v>
      </c>
      <c r="J544" s="8" t="e">
        <f t="shared" si="50"/>
        <v>#VALUE!</v>
      </c>
      <c r="K544">
        <v>541</v>
      </c>
    </row>
    <row r="545" spans="4:11" x14ac:dyDescent="0.35">
      <c r="D545">
        <v>542</v>
      </c>
      <c r="E545" t="e">
        <f t="shared" si="51"/>
        <v>#VALUE!</v>
      </c>
      <c r="F545" t="str">
        <f t="shared" si="52"/>
        <v/>
      </c>
      <c r="G545" t="e">
        <f t="shared" si="53"/>
        <v>#VALUE!</v>
      </c>
      <c r="H545" s="6" t="e">
        <f t="shared" si="48"/>
        <v>#VALUE!</v>
      </c>
      <c r="I545" s="7">
        <f t="shared" si="49"/>
        <v>813000</v>
      </c>
      <c r="J545" s="8" t="e">
        <f t="shared" si="50"/>
        <v>#VALUE!</v>
      </c>
      <c r="K545">
        <v>542</v>
      </c>
    </row>
    <row r="546" spans="4:11" x14ac:dyDescent="0.35">
      <c r="D546">
        <v>543</v>
      </c>
      <c r="E546" t="e">
        <f t="shared" si="51"/>
        <v>#VALUE!</v>
      </c>
      <c r="F546" t="str">
        <f t="shared" si="52"/>
        <v/>
      </c>
      <c r="G546" t="e">
        <f t="shared" si="53"/>
        <v>#VALUE!</v>
      </c>
      <c r="H546" s="6" t="e">
        <f t="shared" si="48"/>
        <v>#VALUE!</v>
      </c>
      <c r="I546" s="7">
        <f t="shared" si="49"/>
        <v>814500</v>
      </c>
      <c r="J546" s="8" t="e">
        <f t="shared" si="50"/>
        <v>#VALUE!</v>
      </c>
      <c r="K546">
        <v>543</v>
      </c>
    </row>
    <row r="547" spans="4:11" x14ac:dyDescent="0.35">
      <c r="D547">
        <v>544</v>
      </c>
      <c r="E547" t="e">
        <f t="shared" si="51"/>
        <v>#VALUE!</v>
      </c>
      <c r="F547" t="str">
        <f t="shared" si="52"/>
        <v/>
      </c>
      <c r="G547" t="e">
        <f t="shared" si="53"/>
        <v>#VALUE!</v>
      </c>
      <c r="H547" s="6" t="e">
        <f t="shared" si="48"/>
        <v>#VALUE!</v>
      </c>
      <c r="I547" s="7">
        <f t="shared" si="49"/>
        <v>816000</v>
      </c>
      <c r="J547" s="8" t="e">
        <f t="shared" si="50"/>
        <v>#VALUE!</v>
      </c>
      <c r="K547">
        <v>544</v>
      </c>
    </row>
    <row r="548" spans="4:11" x14ac:dyDescent="0.35">
      <c r="D548">
        <v>545</v>
      </c>
      <c r="E548" t="e">
        <f t="shared" si="51"/>
        <v>#VALUE!</v>
      </c>
      <c r="F548" t="str">
        <f t="shared" si="52"/>
        <v/>
      </c>
      <c r="G548" t="e">
        <f t="shared" si="53"/>
        <v>#VALUE!</v>
      </c>
      <c r="H548" s="6" t="e">
        <f t="shared" si="48"/>
        <v>#VALUE!</v>
      </c>
      <c r="I548" s="7">
        <f t="shared" si="49"/>
        <v>817500</v>
      </c>
      <c r="J548" s="8" t="e">
        <f t="shared" si="50"/>
        <v>#VALUE!</v>
      </c>
      <c r="K548">
        <v>545</v>
      </c>
    </row>
    <row r="549" spans="4:11" x14ac:dyDescent="0.35">
      <c r="D549">
        <v>546</v>
      </c>
      <c r="E549" t="e">
        <f t="shared" si="51"/>
        <v>#VALUE!</v>
      </c>
      <c r="F549" t="str">
        <f t="shared" si="52"/>
        <v/>
      </c>
      <c r="G549" t="e">
        <f t="shared" si="53"/>
        <v>#VALUE!</v>
      </c>
      <c r="H549" s="6" t="e">
        <f t="shared" si="48"/>
        <v>#VALUE!</v>
      </c>
      <c r="I549" s="7">
        <f t="shared" si="49"/>
        <v>819000</v>
      </c>
      <c r="J549" s="8" t="e">
        <f t="shared" si="50"/>
        <v>#VALUE!</v>
      </c>
      <c r="K549">
        <v>546</v>
      </c>
    </row>
    <row r="550" spans="4:11" x14ac:dyDescent="0.35">
      <c r="D550">
        <v>547</v>
      </c>
      <c r="E550" t="e">
        <f t="shared" si="51"/>
        <v>#VALUE!</v>
      </c>
      <c r="F550" t="str">
        <f t="shared" si="52"/>
        <v/>
      </c>
      <c r="G550" t="e">
        <f t="shared" si="53"/>
        <v>#VALUE!</v>
      </c>
      <c r="H550" s="6" t="e">
        <f t="shared" si="48"/>
        <v>#VALUE!</v>
      </c>
      <c r="I550" s="7">
        <f t="shared" si="49"/>
        <v>820500</v>
      </c>
      <c r="J550" s="8" t="e">
        <f t="shared" si="50"/>
        <v>#VALUE!</v>
      </c>
      <c r="K550">
        <v>547</v>
      </c>
    </row>
    <row r="551" spans="4:11" x14ac:dyDescent="0.35">
      <c r="D551">
        <v>548</v>
      </c>
      <c r="E551" t="e">
        <f t="shared" si="51"/>
        <v>#VALUE!</v>
      </c>
      <c r="F551" t="str">
        <f t="shared" si="52"/>
        <v/>
      </c>
      <c r="G551" t="e">
        <f t="shared" si="53"/>
        <v>#VALUE!</v>
      </c>
      <c r="H551" s="6" t="e">
        <f t="shared" si="48"/>
        <v>#VALUE!</v>
      </c>
      <c r="I551" s="7">
        <f t="shared" si="49"/>
        <v>822000</v>
      </c>
      <c r="J551" s="8" t="e">
        <f t="shared" si="50"/>
        <v>#VALUE!</v>
      </c>
      <c r="K551">
        <v>548</v>
      </c>
    </row>
    <row r="552" spans="4:11" x14ac:dyDescent="0.35">
      <c r="D552">
        <v>549</v>
      </c>
      <c r="E552" t="e">
        <f t="shared" si="51"/>
        <v>#VALUE!</v>
      </c>
      <c r="F552" t="str">
        <f t="shared" si="52"/>
        <v/>
      </c>
      <c r="G552" t="e">
        <f t="shared" si="53"/>
        <v>#VALUE!</v>
      </c>
      <c r="H552" s="6" t="e">
        <f t="shared" si="48"/>
        <v>#VALUE!</v>
      </c>
      <c r="I552" s="7">
        <f t="shared" si="49"/>
        <v>823500</v>
      </c>
      <c r="J552" s="8" t="e">
        <f t="shared" si="50"/>
        <v>#VALUE!</v>
      </c>
      <c r="K552">
        <v>549</v>
      </c>
    </row>
    <row r="553" spans="4:11" x14ac:dyDescent="0.35">
      <c r="D553">
        <v>550</v>
      </c>
      <c r="E553" t="e">
        <f t="shared" si="51"/>
        <v>#VALUE!</v>
      </c>
      <c r="F553" t="str">
        <f t="shared" si="52"/>
        <v/>
      </c>
      <c r="G553" t="e">
        <f t="shared" si="53"/>
        <v>#VALUE!</v>
      </c>
      <c r="H553" s="6" t="e">
        <f t="shared" si="48"/>
        <v>#VALUE!</v>
      </c>
      <c r="I553" s="7">
        <f t="shared" si="49"/>
        <v>825000</v>
      </c>
      <c r="J553" s="8" t="e">
        <f t="shared" si="50"/>
        <v>#VALUE!</v>
      </c>
      <c r="K553">
        <v>550</v>
      </c>
    </row>
    <row r="554" spans="4:11" x14ac:dyDescent="0.35">
      <c r="D554">
        <v>551</v>
      </c>
      <c r="E554" t="e">
        <f t="shared" si="51"/>
        <v>#VALUE!</v>
      </c>
      <c r="F554" t="str">
        <f t="shared" si="52"/>
        <v/>
      </c>
      <c r="G554" t="e">
        <f t="shared" si="53"/>
        <v>#VALUE!</v>
      </c>
      <c r="H554" s="6" t="e">
        <f t="shared" si="48"/>
        <v>#VALUE!</v>
      </c>
      <c r="I554" s="7">
        <f t="shared" si="49"/>
        <v>826500</v>
      </c>
      <c r="J554" s="8" t="e">
        <f t="shared" si="50"/>
        <v>#VALUE!</v>
      </c>
      <c r="K554">
        <v>551</v>
      </c>
    </row>
    <row r="555" spans="4:11" x14ac:dyDescent="0.35">
      <c r="D555">
        <v>552</v>
      </c>
      <c r="E555" t="e">
        <f t="shared" si="51"/>
        <v>#VALUE!</v>
      </c>
      <c r="F555" t="str">
        <f t="shared" si="52"/>
        <v/>
      </c>
      <c r="G555" t="e">
        <f t="shared" si="53"/>
        <v>#VALUE!</v>
      </c>
      <c r="H555" s="6" t="e">
        <f t="shared" si="48"/>
        <v>#VALUE!</v>
      </c>
      <c r="I555" s="7">
        <f t="shared" si="49"/>
        <v>828000</v>
      </c>
      <c r="J555" s="8" t="e">
        <f t="shared" si="50"/>
        <v>#VALUE!</v>
      </c>
      <c r="K555">
        <v>552</v>
      </c>
    </row>
    <row r="556" spans="4:11" x14ac:dyDescent="0.35">
      <c r="D556">
        <v>553</v>
      </c>
      <c r="E556" t="e">
        <f t="shared" si="51"/>
        <v>#VALUE!</v>
      </c>
      <c r="F556" t="str">
        <f t="shared" si="52"/>
        <v/>
      </c>
      <c r="G556" t="e">
        <f t="shared" si="53"/>
        <v>#VALUE!</v>
      </c>
      <c r="H556" s="6" t="e">
        <f t="shared" si="48"/>
        <v>#VALUE!</v>
      </c>
      <c r="I556" s="7">
        <f t="shared" si="49"/>
        <v>829500</v>
      </c>
      <c r="J556" s="8" t="e">
        <f t="shared" si="50"/>
        <v>#VALUE!</v>
      </c>
      <c r="K556">
        <v>553</v>
      </c>
    </row>
    <row r="557" spans="4:11" x14ac:dyDescent="0.35">
      <c r="D557">
        <v>554</v>
      </c>
      <c r="E557" t="e">
        <f t="shared" si="51"/>
        <v>#VALUE!</v>
      </c>
      <c r="F557" t="str">
        <f t="shared" si="52"/>
        <v/>
      </c>
      <c r="G557" t="e">
        <f t="shared" si="53"/>
        <v>#VALUE!</v>
      </c>
      <c r="H557" s="6" t="e">
        <f t="shared" si="48"/>
        <v>#VALUE!</v>
      </c>
      <c r="I557" s="7">
        <f t="shared" si="49"/>
        <v>831000</v>
      </c>
      <c r="J557" s="8" t="e">
        <f t="shared" si="50"/>
        <v>#VALUE!</v>
      </c>
      <c r="K557">
        <v>554</v>
      </c>
    </row>
    <row r="558" spans="4:11" x14ac:dyDescent="0.35">
      <c r="D558">
        <v>555</v>
      </c>
      <c r="E558" t="e">
        <f t="shared" si="51"/>
        <v>#VALUE!</v>
      </c>
      <c r="F558" t="str">
        <f t="shared" si="52"/>
        <v/>
      </c>
      <c r="G558" t="e">
        <f t="shared" si="53"/>
        <v>#VALUE!</v>
      </c>
      <c r="H558" s="6" t="e">
        <f t="shared" si="48"/>
        <v>#VALUE!</v>
      </c>
      <c r="I558" s="7">
        <f t="shared" si="49"/>
        <v>832500</v>
      </c>
      <c r="J558" s="8" t="e">
        <f t="shared" si="50"/>
        <v>#VALUE!</v>
      </c>
      <c r="K558">
        <v>555</v>
      </c>
    </row>
    <row r="559" spans="4:11" x14ac:dyDescent="0.35">
      <c r="D559">
        <v>556</v>
      </c>
      <c r="E559" t="e">
        <f t="shared" si="51"/>
        <v>#VALUE!</v>
      </c>
      <c r="F559" t="str">
        <f t="shared" si="52"/>
        <v/>
      </c>
      <c r="G559" t="e">
        <f t="shared" si="53"/>
        <v>#VALUE!</v>
      </c>
      <c r="H559" s="6" t="e">
        <f t="shared" si="48"/>
        <v>#VALUE!</v>
      </c>
      <c r="I559" s="7">
        <f t="shared" si="49"/>
        <v>834000</v>
      </c>
      <c r="J559" s="8" t="e">
        <f t="shared" si="50"/>
        <v>#VALUE!</v>
      </c>
      <c r="K559">
        <v>556</v>
      </c>
    </row>
    <row r="560" spans="4:11" x14ac:dyDescent="0.35">
      <c r="D560">
        <v>557</v>
      </c>
      <c r="E560" t="e">
        <f t="shared" si="51"/>
        <v>#VALUE!</v>
      </c>
      <c r="F560" t="str">
        <f t="shared" si="52"/>
        <v/>
      </c>
      <c r="G560" t="e">
        <f t="shared" si="53"/>
        <v>#VALUE!</v>
      </c>
      <c r="H560" s="6" t="e">
        <f t="shared" si="48"/>
        <v>#VALUE!</v>
      </c>
      <c r="I560" s="7">
        <f t="shared" si="49"/>
        <v>835500</v>
      </c>
      <c r="J560" s="8" t="e">
        <f t="shared" si="50"/>
        <v>#VALUE!</v>
      </c>
      <c r="K560">
        <v>557</v>
      </c>
    </row>
    <row r="561" spans="4:11" x14ac:dyDescent="0.35">
      <c r="D561">
        <v>558</v>
      </c>
      <c r="E561" t="e">
        <f t="shared" si="51"/>
        <v>#VALUE!</v>
      </c>
      <c r="F561" t="str">
        <f t="shared" si="52"/>
        <v/>
      </c>
      <c r="G561" t="e">
        <f t="shared" si="53"/>
        <v>#VALUE!</v>
      </c>
      <c r="H561" s="6" t="e">
        <f t="shared" si="48"/>
        <v>#VALUE!</v>
      </c>
      <c r="I561" s="7">
        <f t="shared" si="49"/>
        <v>837000</v>
      </c>
      <c r="J561" s="8" t="e">
        <f t="shared" si="50"/>
        <v>#VALUE!</v>
      </c>
      <c r="K561">
        <v>558</v>
      </c>
    </row>
    <row r="562" spans="4:11" x14ac:dyDescent="0.35">
      <c r="D562">
        <v>559</v>
      </c>
      <c r="E562" t="e">
        <f t="shared" si="51"/>
        <v>#VALUE!</v>
      </c>
      <c r="F562" t="str">
        <f t="shared" si="52"/>
        <v/>
      </c>
      <c r="G562" t="e">
        <f t="shared" si="53"/>
        <v>#VALUE!</v>
      </c>
      <c r="H562" s="6" t="e">
        <f t="shared" si="48"/>
        <v>#VALUE!</v>
      </c>
      <c r="I562" s="7">
        <f t="shared" si="49"/>
        <v>838500</v>
      </c>
      <c r="J562" s="8" t="e">
        <f t="shared" si="50"/>
        <v>#VALUE!</v>
      </c>
      <c r="K562">
        <v>559</v>
      </c>
    </row>
    <row r="563" spans="4:11" x14ac:dyDescent="0.35">
      <c r="D563">
        <v>560</v>
      </c>
      <c r="E563" t="e">
        <f t="shared" si="51"/>
        <v>#VALUE!</v>
      </c>
      <c r="F563" t="str">
        <f t="shared" si="52"/>
        <v/>
      </c>
      <c r="G563" t="e">
        <f t="shared" si="53"/>
        <v>#VALUE!</v>
      </c>
      <c r="H563" s="6" t="e">
        <f t="shared" si="48"/>
        <v>#VALUE!</v>
      </c>
      <c r="I563" s="7">
        <f t="shared" si="49"/>
        <v>840000</v>
      </c>
      <c r="J563" s="8" t="e">
        <f t="shared" si="50"/>
        <v>#VALUE!</v>
      </c>
      <c r="K563">
        <v>560</v>
      </c>
    </row>
    <row r="564" spans="4:11" x14ac:dyDescent="0.35">
      <c r="D564">
        <v>561</v>
      </c>
      <c r="E564" t="e">
        <f t="shared" si="51"/>
        <v>#VALUE!</v>
      </c>
      <c r="F564" t="str">
        <f t="shared" si="52"/>
        <v/>
      </c>
      <c r="G564" t="e">
        <f t="shared" si="53"/>
        <v>#VALUE!</v>
      </c>
      <c r="H564" s="6" t="e">
        <f t="shared" si="48"/>
        <v>#VALUE!</v>
      </c>
      <c r="I564" s="7">
        <f t="shared" si="49"/>
        <v>841500</v>
      </c>
      <c r="J564" s="8" t="e">
        <f t="shared" si="50"/>
        <v>#VALUE!</v>
      </c>
      <c r="K564">
        <v>561</v>
      </c>
    </row>
    <row r="565" spans="4:11" x14ac:dyDescent="0.35">
      <c r="D565">
        <v>562</v>
      </c>
      <c r="E565" t="e">
        <f t="shared" si="51"/>
        <v>#VALUE!</v>
      </c>
      <c r="F565" t="str">
        <f t="shared" si="52"/>
        <v/>
      </c>
      <c r="G565" t="e">
        <f t="shared" si="53"/>
        <v>#VALUE!</v>
      </c>
      <c r="H565" s="6" t="e">
        <f t="shared" si="48"/>
        <v>#VALUE!</v>
      </c>
      <c r="I565" s="7">
        <f t="shared" si="49"/>
        <v>843000</v>
      </c>
      <c r="J565" s="8" t="e">
        <f t="shared" si="50"/>
        <v>#VALUE!</v>
      </c>
      <c r="K565">
        <v>562</v>
      </c>
    </row>
    <row r="566" spans="4:11" x14ac:dyDescent="0.35">
      <c r="D566">
        <v>563</v>
      </c>
      <c r="E566" t="e">
        <f t="shared" si="51"/>
        <v>#VALUE!</v>
      </c>
      <c r="F566" t="str">
        <f t="shared" si="52"/>
        <v/>
      </c>
      <c r="G566" t="e">
        <f t="shared" si="53"/>
        <v>#VALUE!</v>
      </c>
      <c r="H566" s="6" t="e">
        <f t="shared" si="48"/>
        <v>#VALUE!</v>
      </c>
      <c r="I566" s="7">
        <f t="shared" si="49"/>
        <v>844500</v>
      </c>
      <c r="J566" s="8" t="e">
        <f t="shared" si="50"/>
        <v>#VALUE!</v>
      </c>
      <c r="K566">
        <v>563</v>
      </c>
    </row>
    <row r="567" spans="4:11" x14ac:dyDescent="0.35">
      <c r="D567">
        <v>564</v>
      </c>
      <c r="E567" t="e">
        <f t="shared" si="51"/>
        <v>#VALUE!</v>
      </c>
      <c r="F567" t="str">
        <f t="shared" si="52"/>
        <v/>
      </c>
      <c r="G567" t="e">
        <f t="shared" si="53"/>
        <v>#VALUE!</v>
      </c>
      <c r="H567" s="6" t="e">
        <f t="shared" si="48"/>
        <v>#VALUE!</v>
      </c>
      <c r="I567" s="7">
        <f t="shared" si="49"/>
        <v>846000</v>
      </c>
      <c r="J567" s="8" t="e">
        <f t="shared" si="50"/>
        <v>#VALUE!</v>
      </c>
      <c r="K567">
        <v>564</v>
      </c>
    </row>
    <row r="568" spans="4:11" x14ac:dyDescent="0.35">
      <c r="D568">
        <v>565</v>
      </c>
      <c r="E568" t="e">
        <f t="shared" si="51"/>
        <v>#VALUE!</v>
      </c>
      <c r="F568" t="str">
        <f t="shared" si="52"/>
        <v/>
      </c>
      <c r="G568" t="e">
        <f t="shared" si="53"/>
        <v>#VALUE!</v>
      </c>
      <c r="H568" s="6" t="e">
        <f t="shared" si="48"/>
        <v>#VALUE!</v>
      </c>
      <c r="I568" s="7">
        <f t="shared" si="49"/>
        <v>847500</v>
      </c>
      <c r="J568" s="8" t="e">
        <f t="shared" si="50"/>
        <v>#VALUE!</v>
      </c>
      <c r="K568">
        <v>565</v>
      </c>
    </row>
    <row r="569" spans="4:11" x14ac:dyDescent="0.35">
      <c r="D569">
        <v>566</v>
      </c>
      <c r="E569" t="e">
        <f t="shared" si="51"/>
        <v>#VALUE!</v>
      </c>
      <c r="F569" t="str">
        <f t="shared" si="52"/>
        <v/>
      </c>
      <c r="G569" t="e">
        <f t="shared" si="53"/>
        <v>#VALUE!</v>
      </c>
      <c r="H569" s="6" t="e">
        <f t="shared" si="48"/>
        <v>#VALUE!</v>
      </c>
      <c r="I569" s="7">
        <f t="shared" si="49"/>
        <v>849000</v>
      </c>
      <c r="J569" s="8" t="e">
        <f t="shared" si="50"/>
        <v>#VALUE!</v>
      </c>
      <c r="K569">
        <v>566</v>
      </c>
    </row>
    <row r="570" spans="4:11" x14ac:dyDescent="0.35">
      <c r="D570">
        <v>567</v>
      </c>
      <c r="E570" t="e">
        <f t="shared" si="51"/>
        <v>#VALUE!</v>
      </c>
      <c r="F570" t="str">
        <f t="shared" si="52"/>
        <v/>
      </c>
      <c r="G570" t="e">
        <f t="shared" si="53"/>
        <v>#VALUE!</v>
      </c>
      <c r="H570" s="6" t="e">
        <f t="shared" si="48"/>
        <v>#VALUE!</v>
      </c>
      <c r="I570" s="7">
        <f t="shared" si="49"/>
        <v>850500</v>
      </c>
      <c r="J570" s="8" t="e">
        <f t="shared" si="50"/>
        <v>#VALUE!</v>
      </c>
      <c r="K570">
        <v>567</v>
      </c>
    </row>
    <row r="571" spans="4:11" x14ac:dyDescent="0.35">
      <c r="D571">
        <v>568</v>
      </c>
      <c r="E571" t="e">
        <f t="shared" si="51"/>
        <v>#VALUE!</v>
      </c>
      <c r="F571" t="str">
        <f t="shared" si="52"/>
        <v/>
      </c>
      <c r="G571" t="e">
        <f t="shared" si="53"/>
        <v>#VALUE!</v>
      </c>
      <c r="H571" s="6" t="e">
        <f t="shared" si="48"/>
        <v>#VALUE!</v>
      </c>
      <c r="I571" s="7">
        <f t="shared" si="49"/>
        <v>852000</v>
      </c>
      <c r="J571" s="8" t="e">
        <f t="shared" si="50"/>
        <v>#VALUE!</v>
      </c>
      <c r="K571">
        <v>568</v>
      </c>
    </row>
    <row r="572" spans="4:11" x14ac:dyDescent="0.35">
      <c r="D572">
        <v>569</v>
      </c>
      <c r="E572" t="e">
        <f t="shared" si="51"/>
        <v>#VALUE!</v>
      </c>
      <c r="F572" t="str">
        <f t="shared" si="52"/>
        <v/>
      </c>
      <c r="G572" t="e">
        <f t="shared" si="53"/>
        <v>#VALUE!</v>
      </c>
      <c r="H572" s="6" t="e">
        <f t="shared" si="48"/>
        <v>#VALUE!</v>
      </c>
      <c r="I572" s="7">
        <f t="shared" si="49"/>
        <v>853500</v>
      </c>
      <c r="J572" s="8" t="e">
        <f t="shared" si="50"/>
        <v>#VALUE!</v>
      </c>
      <c r="K572">
        <v>569</v>
      </c>
    </row>
    <row r="573" spans="4:11" x14ac:dyDescent="0.35">
      <c r="D573">
        <v>570</v>
      </c>
      <c r="E573" t="e">
        <f t="shared" si="51"/>
        <v>#VALUE!</v>
      </c>
      <c r="F573" t="str">
        <f t="shared" si="52"/>
        <v/>
      </c>
      <c r="G573" t="e">
        <f t="shared" si="53"/>
        <v>#VALUE!</v>
      </c>
      <c r="H573" s="6" t="e">
        <f t="shared" si="48"/>
        <v>#VALUE!</v>
      </c>
      <c r="I573" s="7">
        <f t="shared" si="49"/>
        <v>855000</v>
      </c>
      <c r="J573" s="8" t="e">
        <f t="shared" si="50"/>
        <v>#VALUE!</v>
      </c>
      <c r="K573">
        <v>570</v>
      </c>
    </row>
    <row r="574" spans="4:11" x14ac:dyDescent="0.35">
      <c r="D574">
        <v>571</v>
      </c>
      <c r="E574" t="e">
        <f t="shared" si="51"/>
        <v>#VALUE!</v>
      </c>
      <c r="F574" t="str">
        <f t="shared" si="52"/>
        <v/>
      </c>
      <c r="G574" t="e">
        <f t="shared" si="53"/>
        <v>#VALUE!</v>
      </c>
      <c r="H574" s="6" t="e">
        <f t="shared" si="48"/>
        <v>#VALUE!</v>
      </c>
      <c r="I574" s="7">
        <f t="shared" si="49"/>
        <v>856500</v>
      </c>
      <c r="J574" s="8" t="e">
        <f t="shared" si="50"/>
        <v>#VALUE!</v>
      </c>
      <c r="K574">
        <v>571</v>
      </c>
    </row>
    <row r="575" spans="4:11" x14ac:dyDescent="0.35">
      <c r="D575">
        <v>572</v>
      </c>
      <c r="E575" t="e">
        <f t="shared" si="51"/>
        <v>#VALUE!</v>
      </c>
      <c r="F575" t="str">
        <f t="shared" si="52"/>
        <v/>
      </c>
      <c r="G575" t="e">
        <f t="shared" si="53"/>
        <v>#VALUE!</v>
      </c>
      <c r="H575" s="6" t="e">
        <f t="shared" si="48"/>
        <v>#VALUE!</v>
      </c>
      <c r="I575" s="7">
        <f t="shared" si="49"/>
        <v>858000</v>
      </c>
      <c r="J575" s="8" t="e">
        <f t="shared" si="50"/>
        <v>#VALUE!</v>
      </c>
      <c r="K575">
        <v>572</v>
      </c>
    </row>
    <row r="576" spans="4:11" x14ac:dyDescent="0.35">
      <c r="D576">
        <v>573</v>
      </c>
      <c r="E576" t="e">
        <f t="shared" si="51"/>
        <v>#VALUE!</v>
      </c>
      <c r="F576" t="str">
        <f t="shared" si="52"/>
        <v/>
      </c>
      <c r="G576" t="e">
        <f t="shared" si="53"/>
        <v>#VALUE!</v>
      </c>
      <c r="H576" s="6" t="e">
        <f t="shared" si="48"/>
        <v>#VALUE!</v>
      </c>
      <c r="I576" s="7">
        <f t="shared" si="49"/>
        <v>859500</v>
      </c>
      <c r="J576" s="8" t="e">
        <f t="shared" si="50"/>
        <v>#VALUE!</v>
      </c>
      <c r="K576">
        <v>573</v>
      </c>
    </row>
    <row r="577" spans="4:11" x14ac:dyDescent="0.35">
      <c r="D577">
        <v>574</v>
      </c>
      <c r="E577" t="e">
        <f t="shared" si="51"/>
        <v>#VALUE!</v>
      </c>
      <c r="F577" t="str">
        <f t="shared" si="52"/>
        <v/>
      </c>
      <c r="G577" t="e">
        <f t="shared" si="53"/>
        <v>#VALUE!</v>
      </c>
      <c r="H577" s="6" t="e">
        <f t="shared" si="48"/>
        <v>#VALUE!</v>
      </c>
      <c r="I577" s="7">
        <f t="shared" si="49"/>
        <v>861000</v>
      </c>
      <c r="J577" s="8" t="e">
        <f t="shared" si="50"/>
        <v>#VALUE!</v>
      </c>
      <c r="K577">
        <v>574</v>
      </c>
    </row>
    <row r="578" spans="4:11" x14ac:dyDescent="0.35">
      <c r="D578">
        <v>575</v>
      </c>
      <c r="E578" t="e">
        <f t="shared" si="51"/>
        <v>#VALUE!</v>
      </c>
      <c r="F578" t="str">
        <f t="shared" si="52"/>
        <v/>
      </c>
      <c r="G578" t="e">
        <f t="shared" si="53"/>
        <v>#VALUE!</v>
      </c>
      <c r="H578" s="6" t="e">
        <f t="shared" si="48"/>
        <v>#VALUE!</v>
      </c>
      <c r="I578" s="7">
        <f t="shared" si="49"/>
        <v>862500</v>
      </c>
      <c r="J578" s="8" t="e">
        <f t="shared" si="50"/>
        <v>#VALUE!</v>
      </c>
      <c r="K578">
        <v>575</v>
      </c>
    </row>
    <row r="579" spans="4:11" x14ac:dyDescent="0.35">
      <c r="D579">
        <v>576</v>
      </c>
      <c r="E579" t="e">
        <f t="shared" si="51"/>
        <v>#VALUE!</v>
      </c>
      <c r="F579" t="str">
        <f t="shared" si="52"/>
        <v/>
      </c>
      <c r="G579" t="e">
        <f t="shared" si="53"/>
        <v>#VALUE!</v>
      </c>
      <c r="H579" s="6" t="e">
        <f t="shared" ref="H579:H642" si="54">DMcostPERton*G579</f>
        <v>#VALUE!</v>
      </c>
      <c r="I579" s="7">
        <f t="shared" ref="I579:I642" si="55">CowPrice*D579</f>
        <v>864000</v>
      </c>
      <c r="J579" s="8" t="e">
        <f t="shared" ref="J579:J642" si="56">I579-H579</f>
        <v>#VALUE!</v>
      </c>
      <c r="K579">
        <v>576</v>
      </c>
    </row>
    <row r="580" spans="4:11" x14ac:dyDescent="0.35">
      <c r="D580">
        <v>577</v>
      </c>
      <c r="E580" t="e">
        <f t="shared" ref="E580:E643" si="57">DMneeded-(DMcow*D580)</f>
        <v>#VALUE!</v>
      </c>
      <c r="F580" t="str">
        <f t="shared" ref="F580:F643" si="58">DMavailable</f>
        <v/>
      </c>
      <c r="G580" t="e">
        <f t="shared" ref="G580:G643" si="59">E580-F580</f>
        <v>#VALUE!</v>
      </c>
      <c r="H580" s="6" t="e">
        <f t="shared" si="54"/>
        <v>#VALUE!</v>
      </c>
      <c r="I580" s="7">
        <f t="shared" si="55"/>
        <v>865500</v>
      </c>
      <c r="J580" s="8" t="e">
        <f t="shared" si="56"/>
        <v>#VALUE!</v>
      </c>
      <c r="K580">
        <v>577</v>
      </c>
    </row>
    <row r="581" spans="4:11" x14ac:dyDescent="0.35">
      <c r="D581">
        <v>578</v>
      </c>
      <c r="E581" t="e">
        <f t="shared" si="57"/>
        <v>#VALUE!</v>
      </c>
      <c r="F581" t="str">
        <f t="shared" si="58"/>
        <v/>
      </c>
      <c r="G581" t="e">
        <f t="shared" si="59"/>
        <v>#VALUE!</v>
      </c>
      <c r="H581" s="6" t="e">
        <f t="shared" si="54"/>
        <v>#VALUE!</v>
      </c>
      <c r="I581" s="7">
        <f t="shared" si="55"/>
        <v>867000</v>
      </c>
      <c r="J581" s="8" t="e">
        <f t="shared" si="56"/>
        <v>#VALUE!</v>
      </c>
      <c r="K581">
        <v>578</v>
      </c>
    </row>
    <row r="582" spans="4:11" x14ac:dyDescent="0.35">
      <c r="D582">
        <v>579</v>
      </c>
      <c r="E582" t="e">
        <f t="shared" si="57"/>
        <v>#VALUE!</v>
      </c>
      <c r="F582" t="str">
        <f t="shared" si="58"/>
        <v/>
      </c>
      <c r="G582" t="e">
        <f t="shared" si="59"/>
        <v>#VALUE!</v>
      </c>
      <c r="H582" s="6" t="e">
        <f t="shared" si="54"/>
        <v>#VALUE!</v>
      </c>
      <c r="I582" s="7">
        <f t="shared" si="55"/>
        <v>868500</v>
      </c>
      <c r="J582" s="8" t="e">
        <f t="shared" si="56"/>
        <v>#VALUE!</v>
      </c>
      <c r="K582">
        <v>579</v>
      </c>
    </row>
    <row r="583" spans="4:11" x14ac:dyDescent="0.35">
      <c r="D583">
        <v>580</v>
      </c>
      <c r="E583" t="e">
        <f t="shared" si="57"/>
        <v>#VALUE!</v>
      </c>
      <c r="F583" t="str">
        <f t="shared" si="58"/>
        <v/>
      </c>
      <c r="G583" t="e">
        <f t="shared" si="59"/>
        <v>#VALUE!</v>
      </c>
      <c r="H583" s="6" t="e">
        <f t="shared" si="54"/>
        <v>#VALUE!</v>
      </c>
      <c r="I583" s="7">
        <f t="shared" si="55"/>
        <v>870000</v>
      </c>
      <c r="J583" s="8" t="e">
        <f t="shared" si="56"/>
        <v>#VALUE!</v>
      </c>
      <c r="K583">
        <v>580</v>
      </c>
    </row>
    <row r="584" spans="4:11" x14ac:dyDescent="0.35">
      <c r="D584">
        <v>581</v>
      </c>
      <c r="E584" t="e">
        <f t="shared" si="57"/>
        <v>#VALUE!</v>
      </c>
      <c r="F584" t="str">
        <f t="shared" si="58"/>
        <v/>
      </c>
      <c r="G584" t="e">
        <f t="shared" si="59"/>
        <v>#VALUE!</v>
      </c>
      <c r="H584" s="6" t="e">
        <f t="shared" si="54"/>
        <v>#VALUE!</v>
      </c>
      <c r="I584" s="7">
        <f t="shared" si="55"/>
        <v>871500</v>
      </c>
      <c r="J584" s="8" t="e">
        <f t="shared" si="56"/>
        <v>#VALUE!</v>
      </c>
      <c r="K584">
        <v>581</v>
      </c>
    </row>
    <row r="585" spans="4:11" x14ac:dyDescent="0.35">
      <c r="D585">
        <v>582</v>
      </c>
      <c r="E585" t="e">
        <f t="shared" si="57"/>
        <v>#VALUE!</v>
      </c>
      <c r="F585" t="str">
        <f t="shared" si="58"/>
        <v/>
      </c>
      <c r="G585" t="e">
        <f t="shared" si="59"/>
        <v>#VALUE!</v>
      </c>
      <c r="H585" s="6" t="e">
        <f t="shared" si="54"/>
        <v>#VALUE!</v>
      </c>
      <c r="I585" s="7">
        <f t="shared" si="55"/>
        <v>873000</v>
      </c>
      <c r="J585" s="8" t="e">
        <f t="shared" si="56"/>
        <v>#VALUE!</v>
      </c>
      <c r="K585">
        <v>582</v>
      </c>
    </row>
    <row r="586" spans="4:11" x14ac:dyDescent="0.35">
      <c r="D586">
        <v>583</v>
      </c>
      <c r="E586" t="e">
        <f t="shared" si="57"/>
        <v>#VALUE!</v>
      </c>
      <c r="F586" t="str">
        <f t="shared" si="58"/>
        <v/>
      </c>
      <c r="G586" t="e">
        <f t="shared" si="59"/>
        <v>#VALUE!</v>
      </c>
      <c r="H586" s="6" t="e">
        <f t="shared" si="54"/>
        <v>#VALUE!</v>
      </c>
      <c r="I586" s="7">
        <f t="shared" si="55"/>
        <v>874500</v>
      </c>
      <c r="J586" s="8" t="e">
        <f t="shared" si="56"/>
        <v>#VALUE!</v>
      </c>
      <c r="K586">
        <v>583</v>
      </c>
    </row>
    <row r="587" spans="4:11" x14ac:dyDescent="0.35">
      <c r="D587">
        <v>584</v>
      </c>
      <c r="E587" t="e">
        <f t="shared" si="57"/>
        <v>#VALUE!</v>
      </c>
      <c r="F587" t="str">
        <f t="shared" si="58"/>
        <v/>
      </c>
      <c r="G587" t="e">
        <f t="shared" si="59"/>
        <v>#VALUE!</v>
      </c>
      <c r="H587" s="6" t="e">
        <f t="shared" si="54"/>
        <v>#VALUE!</v>
      </c>
      <c r="I587" s="7">
        <f t="shared" si="55"/>
        <v>876000</v>
      </c>
      <c r="J587" s="8" t="e">
        <f t="shared" si="56"/>
        <v>#VALUE!</v>
      </c>
      <c r="K587">
        <v>584</v>
      </c>
    </row>
    <row r="588" spans="4:11" x14ac:dyDescent="0.35">
      <c r="D588">
        <v>585</v>
      </c>
      <c r="E588" t="e">
        <f t="shared" si="57"/>
        <v>#VALUE!</v>
      </c>
      <c r="F588" t="str">
        <f t="shared" si="58"/>
        <v/>
      </c>
      <c r="G588" t="e">
        <f t="shared" si="59"/>
        <v>#VALUE!</v>
      </c>
      <c r="H588" s="6" t="e">
        <f t="shared" si="54"/>
        <v>#VALUE!</v>
      </c>
      <c r="I588" s="7">
        <f t="shared" si="55"/>
        <v>877500</v>
      </c>
      <c r="J588" s="8" t="e">
        <f t="shared" si="56"/>
        <v>#VALUE!</v>
      </c>
      <c r="K588">
        <v>585</v>
      </c>
    </row>
    <row r="589" spans="4:11" x14ac:dyDescent="0.35">
      <c r="D589">
        <v>586</v>
      </c>
      <c r="E589" t="e">
        <f t="shared" si="57"/>
        <v>#VALUE!</v>
      </c>
      <c r="F589" t="str">
        <f t="shared" si="58"/>
        <v/>
      </c>
      <c r="G589" t="e">
        <f t="shared" si="59"/>
        <v>#VALUE!</v>
      </c>
      <c r="H589" s="6" t="e">
        <f t="shared" si="54"/>
        <v>#VALUE!</v>
      </c>
      <c r="I589" s="7">
        <f t="shared" si="55"/>
        <v>879000</v>
      </c>
      <c r="J589" s="8" t="e">
        <f t="shared" si="56"/>
        <v>#VALUE!</v>
      </c>
      <c r="K589">
        <v>586</v>
      </c>
    </row>
    <row r="590" spans="4:11" x14ac:dyDescent="0.35">
      <c r="D590">
        <v>587</v>
      </c>
      <c r="E590" t="e">
        <f t="shared" si="57"/>
        <v>#VALUE!</v>
      </c>
      <c r="F590" t="str">
        <f t="shared" si="58"/>
        <v/>
      </c>
      <c r="G590" t="e">
        <f t="shared" si="59"/>
        <v>#VALUE!</v>
      </c>
      <c r="H590" s="6" t="e">
        <f t="shared" si="54"/>
        <v>#VALUE!</v>
      </c>
      <c r="I590" s="7">
        <f t="shared" si="55"/>
        <v>880500</v>
      </c>
      <c r="J590" s="8" t="e">
        <f t="shared" si="56"/>
        <v>#VALUE!</v>
      </c>
      <c r="K590">
        <v>587</v>
      </c>
    </row>
    <row r="591" spans="4:11" x14ac:dyDescent="0.35">
      <c r="D591">
        <v>588</v>
      </c>
      <c r="E591" t="e">
        <f t="shared" si="57"/>
        <v>#VALUE!</v>
      </c>
      <c r="F591" t="str">
        <f t="shared" si="58"/>
        <v/>
      </c>
      <c r="G591" t="e">
        <f t="shared" si="59"/>
        <v>#VALUE!</v>
      </c>
      <c r="H591" s="6" t="e">
        <f t="shared" si="54"/>
        <v>#VALUE!</v>
      </c>
      <c r="I591" s="7">
        <f t="shared" si="55"/>
        <v>882000</v>
      </c>
      <c r="J591" s="8" t="e">
        <f t="shared" si="56"/>
        <v>#VALUE!</v>
      </c>
      <c r="K591">
        <v>588</v>
      </c>
    </row>
    <row r="592" spans="4:11" x14ac:dyDescent="0.35">
      <c r="D592">
        <v>589</v>
      </c>
      <c r="E592" t="e">
        <f t="shared" si="57"/>
        <v>#VALUE!</v>
      </c>
      <c r="F592" t="str">
        <f t="shared" si="58"/>
        <v/>
      </c>
      <c r="G592" t="e">
        <f t="shared" si="59"/>
        <v>#VALUE!</v>
      </c>
      <c r="H592" s="6" t="e">
        <f t="shared" si="54"/>
        <v>#VALUE!</v>
      </c>
      <c r="I592" s="7">
        <f t="shared" si="55"/>
        <v>883500</v>
      </c>
      <c r="J592" s="8" t="e">
        <f t="shared" si="56"/>
        <v>#VALUE!</v>
      </c>
      <c r="K592">
        <v>589</v>
      </c>
    </row>
    <row r="593" spans="4:11" x14ac:dyDescent="0.35">
      <c r="D593">
        <v>590</v>
      </c>
      <c r="E593" t="e">
        <f t="shared" si="57"/>
        <v>#VALUE!</v>
      </c>
      <c r="F593" t="str">
        <f t="shared" si="58"/>
        <v/>
      </c>
      <c r="G593" t="e">
        <f t="shared" si="59"/>
        <v>#VALUE!</v>
      </c>
      <c r="H593" s="6" t="e">
        <f t="shared" si="54"/>
        <v>#VALUE!</v>
      </c>
      <c r="I593" s="7">
        <f t="shared" si="55"/>
        <v>885000</v>
      </c>
      <c r="J593" s="8" t="e">
        <f t="shared" si="56"/>
        <v>#VALUE!</v>
      </c>
      <c r="K593">
        <v>590</v>
      </c>
    </row>
    <row r="594" spans="4:11" x14ac:dyDescent="0.35">
      <c r="D594">
        <v>591</v>
      </c>
      <c r="E594" t="e">
        <f t="shared" si="57"/>
        <v>#VALUE!</v>
      </c>
      <c r="F594" t="str">
        <f t="shared" si="58"/>
        <v/>
      </c>
      <c r="G594" t="e">
        <f t="shared" si="59"/>
        <v>#VALUE!</v>
      </c>
      <c r="H594" s="6" t="e">
        <f t="shared" si="54"/>
        <v>#VALUE!</v>
      </c>
      <c r="I594" s="7">
        <f t="shared" si="55"/>
        <v>886500</v>
      </c>
      <c r="J594" s="8" t="e">
        <f t="shared" si="56"/>
        <v>#VALUE!</v>
      </c>
      <c r="K594">
        <v>591</v>
      </c>
    </row>
    <row r="595" spans="4:11" x14ac:dyDescent="0.35">
      <c r="D595">
        <v>592</v>
      </c>
      <c r="E595" t="e">
        <f t="shared" si="57"/>
        <v>#VALUE!</v>
      </c>
      <c r="F595" t="str">
        <f t="shared" si="58"/>
        <v/>
      </c>
      <c r="G595" t="e">
        <f t="shared" si="59"/>
        <v>#VALUE!</v>
      </c>
      <c r="H595" s="6" t="e">
        <f t="shared" si="54"/>
        <v>#VALUE!</v>
      </c>
      <c r="I595" s="7">
        <f t="shared" si="55"/>
        <v>888000</v>
      </c>
      <c r="J595" s="8" t="e">
        <f t="shared" si="56"/>
        <v>#VALUE!</v>
      </c>
      <c r="K595">
        <v>592</v>
      </c>
    </row>
    <row r="596" spans="4:11" x14ac:dyDescent="0.35">
      <c r="D596">
        <v>593</v>
      </c>
      <c r="E596" t="e">
        <f t="shared" si="57"/>
        <v>#VALUE!</v>
      </c>
      <c r="F596" t="str">
        <f t="shared" si="58"/>
        <v/>
      </c>
      <c r="G596" t="e">
        <f t="shared" si="59"/>
        <v>#VALUE!</v>
      </c>
      <c r="H596" s="6" t="e">
        <f t="shared" si="54"/>
        <v>#VALUE!</v>
      </c>
      <c r="I596" s="7">
        <f t="shared" si="55"/>
        <v>889500</v>
      </c>
      <c r="J596" s="8" t="e">
        <f t="shared" si="56"/>
        <v>#VALUE!</v>
      </c>
      <c r="K596">
        <v>593</v>
      </c>
    </row>
    <row r="597" spans="4:11" x14ac:dyDescent="0.35">
      <c r="D597">
        <v>594</v>
      </c>
      <c r="E597" t="e">
        <f t="shared" si="57"/>
        <v>#VALUE!</v>
      </c>
      <c r="F597" t="str">
        <f t="shared" si="58"/>
        <v/>
      </c>
      <c r="G597" t="e">
        <f t="shared" si="59"/>
        <v>#VALUE!</v>
      </c>
      <c r="H597" s="6" t="e">
        <f t="shared" si="54"/>
        <v>#VALUE!</v>
      </c>
      <c r="I597" s="7">
        <f t="shared" si="55"/>
        <v>891000</v>
      </c>
      <c r="J597" s="8" t="e">
        <f t="shared" si="56"/>
        <v>#VALUE!</v>
      </c>
      <c r="K597">
        <v>594</v>
      </c>
    </row>
    <row r="598" spans="4:11" x14ac:dyDescent="0.35">
      <c r="D598">
        <v>595</v>
      </c>
      <c r="E598" t="e">
        <f t="shared" si="57"/>
        <v>#VALUE!</v>
      </c>
      <c r="F598" t="str">
        <f t="shared" si="58"/>
        <v/>
      </c>
      <c r="G598" t="e">
        <f t="shared" si="59"/>
        <v>#VALUE!</v>
      </c>
      <c r="H598" s="6" t="e">
        <f t="shared" si="54"/>
        <v>#VALUE!</v>
      </c>
      <c r="I598" s="7">
        <f t="shared" si="55"/>
        <v>892500</v>
      </c>
      <c r="J598" s="8" t="e">
        <f t="shared" si="56"/>
        <v>#VALUE!</v>
      </c>
      <c r="K598">
        <v>595</v>
      </c>
    </row>
    <row r="599" spans="4:11" x14ac:dyDescent="0.35">
      <c r="D599">
        <v>596</v>
      </c>
      <c r="E599" t="e">
        <f t="shared" si="57"/>
        <v>#VALUE!</v>
      </c>
      <c r="F599" t="str">
        <f t="shared" si="58"/>
        <v/>
      </c>
      <c r="G599" t="e">
        <f t="shared" si="59"/>
        <v>#VALUE!</v>
      </c>
      <c r="H599" s="6" t="e">
        <f t="shared" si="54"/>
        <v>#VALUE!</v>
      </c>
      <c r="I599" s="7">
        <f t="shared" si="55"/>
        <v>894000</v>
      </c>
      <c r="J599" s="8" t="e">
        <f t="shared" si="56"/>
        <v>#VALUE!</v>
      </c>
      <c r="K599">
        <v>596</v>
      </c>
    </row>
    <row r="600" spans="4:11" x14ac:dyDescent="0.35">
      <c r="D600">
        <v>597</v>
      </c>
      <c r="E600" t="e">
        <f t="shared" si="57"/>
        <v>#VALUE!</v>
      </c>
      <c r="F600" t="str">
        <f t="shared" si="58"/>
        <v/>
      </c>
      <c r="G600" t="e">
        <f t="shared" si="59"/>
        <v>#VALUE!</v>
      </c>
      <c r="H600" s="6" t="e">
        <f t="shared" si="54"/>
        <v>#VALUE!</v>
      </c>
      <c r="I600" s="7">
        <f t="shared" si="55"/>
        <v>895500</v>
      </c>
      <c r="J600" s="8" t="e">
        <f t="shared" si="56"/>
        <v>#VALUE!</v>
      </c>
      <c r="K600">
        <v>597</v>
      </c>
    </row>
    <row r="601" spans="4:11" x14ac:dyDescent="0.35">
      <c r="D601">
        <v>598</v>
      </c>
      <c r="E601" t="e">
        <f t="shared" si="57"/>
        <v>#VALUE!</v>
      </c>
      <c r="F601" t="str">
        <f t="shared" si="58"/>
        <v/>
      </c>
      <c r="G601" t="e">
        <f t="shared" si="59"/>
        <v>#VALUE!</v>
      </c>
      <c r="H601" s="6" t="e">
        <f t="shared" si="54"/>
        <v>#VALUE!</v>
      </c>
      <c r="I601" s="7">
        <f t="shared" si="55"/>
        <v>897000</v>
      </c>
      <c r="J601" s="8" t="e">
        <f t="shared" si="56"/>
        <v>#VALUE!</v>
      </c>
      <c r="K601">
        <v>598</v>
      </c>
    </row>
    <row r="602" spans="4:11" x14ac:dyDescent="0.35">
      <c r="D602">
        <v>599</v>
      </c>
      <c r="E602" t="e">
        <f t="shared" si="57"/>
        <v>#VALUE!</v>
      </c>
      <c r="F602" t="str">
        <f t="shared" si="58"/>
        <v/>
      </c>
      <c r="G602" t="e">
        <f t="shared" si="59"/>
        <v>#VALUE!</v>
      </c>
      <c r="H602" s="6" t="e">
        <f t="shared" si="54"/>
        <v>#VALUE!</v>
      </c>
      <c r="I602" s="7">
        <f t="shared" si="55"/>
        <v>898500</v>
      </c>
      <c r="J602" s="8" t="e">
        <f t="shared" si="56"/>
        <v>#VALUE!</v>
      </c>
      <c r="K602">
        <v>599</v>
      </c>
    </row>
    <row r="603" spans="4:11" x14ac:dyDescent="0.35">
      <c r="D603">
        <v>600</v>
      </c>
      <c r="E603" t="e">
        <f t="shared" si="57"/>
        <v>#VALUE!</v>
      </c>
      <c r="F603" t="str">
        <f t="shared" si="58"/>
        <v/>
      </c>
      <c r="G603" t="e">
        <f t="shared" si="59"/>
        <v>#VALUE!</v>
      </c>
      <c r="H603" s="6" t="e">
        <f t="shared" si="54"/>
        <v>#VALUE!</v>
      </c>
      <c r="I603" s="7">
        <f t="shared" si="55"/>
        <v>900000</v>
      </c>
      <c r="J603" s="8" t="e">
        <f t="shared" si="56"/>
        <v>#VALUE!</v>
      </c>
      <c r="K603">
        <v>600</v>
      </c>
    </row>
    <row r="604" spans="4:11" x14ac:dyDescent="0.35">
      <c r="D604">
        <v>601</v>
      </c>
      <c r="E604" t="e">
        <f t="shared" si="57"/>
        <v>#VALUE!</v>
      </c>
      <c r="F604" t="str">
        <f t="shared" si="58"/>
        <v/>
      </c>
      <c r="G604" t="e">
        <f t="shared" si="59"/>
        <v>#VALUE!</v>
      </c>
      <c r="H604" s="6" t="e">
        <f t="shared" si="54"/>
        <v>#VALUE!</v>
      </c>
      <c r="I604" s="7">
        <f t="shared" si="55"/>
        <v>901500</v>
      </c>
      <c r="J604" s="8" t="e">
        <f t="shared" si="56"/>
        <v>#VALUE!</v>
      </c>
      <c r="K604">
        <v>601</v>
      </c>
    </row>
    <row r="605" spans="4:11" x14ac:dyDescent="0.35">
      <c r="D605">
        <v>602</v>
      </c>
      <c r="E605" t="e">
        <f t="shared" si="57"/>
        <v>#VALUE!</v>
      </c>
      <c r="F605" t="str">
        <f t="shared" si="58"/>
        <v/>
      </c>
      <c r="G605" t="e">
        <f t="shared" si="59"/>
        <v>#VALUE!</v>
      </c>
      <c r="H605" s="6" t="e">
        <f t="shared" si="54"/>
        <v>#VALUE!</v>
      </c>
      <c r="I605" s="7">
        <f t="shared" si="55"/>
        <v>903000</v>
      </c>
      <c r="J605" s="8" t="e">
        <f t="shared" si="56"/>
        <v>#VALUE!</v>
      </c>
      <c r="K605">
        <v>602</v>
      </c>
    </row>
    <row r="606" spans="4:11" x14ac:dyDescent="0.35">
      <c r="D606">
        <v>603</v>
      </c>
      <c r="E606" t="e">
        <f t="shared" si="57"/>
        <v>#VALUE!</v>
      </c>
      <c r="F606" t="str">
        <f t="shared" si="58"/>
        <v/>
      </c>
      <c r="G606" t="e">
        <f t="shared" si="59"/>
        <v>#VALUE!</v>
      </c>
      <c r="H606" s="6" t="e">
        <f t="shared" si="54"/>
        <v>#VALUE!</v>
      </c>
      <c r="I606" s="7">
        <f t="shared" si="55"/>
        <v>904500</v>
      </c>
      <c r="J606" s="8" t="e">
        <f t="shared" si="56"/>
        <v>#VALUE!</v>
      </c>
      <c r="K606">
        <v>603</v>
      </c>
    </row>
    <row r="607" spans="4:11" x14ac:dyDescent="0.35">
      <c r="D607">
        <v>604</v>
      </c>
      <c r="E607" t="e">
        <f t="shared" si="57"/>
        <v>#VALUE!</v>
      </c>
      <c r="F607" t="str">
        <f t="shared" si="58"/>
        <v/>
      </c>
      <c r="G607" t="e">
        <f t="shared" si="59"/>
        <v>#VALUE!</v>
      </c>
      <c r="H607" s="6" t="e">
        <f t="shared" si="54"/>
        <v>#VALUE!</v>
      </c>
      <c r="I607" s="7">
        <f t="shared" si="55"/>
        <v>906000</v>
      </c>
      <c r="J607" s="8" t="e">
        <f t="shared" si="56"/>
        <v>#VALUE!</v>
      </c>
      <c r="K607">
        <v>604</v>
      </c>
    </row>
    <row r="608" spans="4:11" x14ac:dyDescent="0.35">
      <c r="D608">
        <v>605</v>
      </c>
      <c r="E608" t="e">
        <f t="shared" si="57"/>
        <v>#VALUE!</v>
      </c>
      <c r="F608" t="str">
        <f t="shared" si="58"/>
        <v/>
      </c>
      <c r="G608" t="e">
        <f t="shared" si="59"/>
        <v>#VALUE!</v>
      </c>
      <c r="H608" s="6" t="e">
        <f t="shared" si="54"/>
        <v>#VALUE!</v>
      </c>
      <c r="I608" s="7">
        <f t="shared" si="55"/>
        <v>907500</v>
      </c>
      <c r="J608" s="8" t="e">
        <f t="shared" si="56"/>
        <v>#VALUE!</v>
      </c>
      <c r="K608">
        <v>605</v>
      </c>
    </row>
    <row r="609" spans="4:11" x14ac:dyDescent="0.35">
      <c r="D609">
        <v>606</v>
      </c>
      <c r="E609" t="e">
        <f t="shared" si="57"/>
        <v>#VALUE!</v>
      </c>
      <c r="F609" t="str">
        <f t="shared" si="58"/>
        <v/>
      </c>
      <c r="G609" t="e">
        <f t="shared" si="59"/>
        <v>#VALUE!</v>
      </c>
      <c r="H609" s="6" t="e">
        <f t="shared" si="54"/>
        <v>#VALUE!</v>
      </c>
      <c r="I609" s="7">
        <f t="shared" si="55"/>
        <v>909000</v>
      </c>
      <c r="J609" s="8" t="e">
        <f t="shared" si="56"/>
        <v>#VALUE!</v>
      </c>
      <c r="K609">
        <v>606</v>
      </c>
    </row>
    <row r="610" spans="4:11" x14ac:dyDescent="0.35">
      <c r="D610">
        <v>607</v>
      </c>
      <c r="E610" t="e">
        <f t="shared" si="57"/>
        <v>#VALUE!</v>
      </c>
      <c r="F610" t="str">
        <f t="shared" si="58"/>
        <v/>
      </c>
      <c r="G610" t="e">
        <f t="shared" si="59"/>
        <v>#VALUE!</v>
      </c>
      <c r="H610" s="6" t="e">
        <f t="shared" si="54"/>
        <v>#VALUE!</v>
      </c>
      <c r="I610" s="7">
        <f t="shared" si="55"/>
        <v>910500</v>
      </c>
      <c r="J610" s="8" t="e">
        <f t="shared" si="56"/>
        <v>#VALUE!</v>
      </c>
      <c r="K610">
        <v>607</v>
      </c>
    </row>
    <row r="611" spans="4:11" x14ac:dyDescent="0.35">
      <c r="D611">
        <v>608</v>
      </c>
      <c r="E611" t="e">
        <f t="shared" si="57"/>
        <v>#VALUE!</v>
      </c>
      <c r="F611" t="str">
        <f t="shared" si="58"/>
        <v/>
      </c>
      <c r="G611" t="e">
        <f t="shared" si="59"/>
        <v>#VALUE!</v>
      </c>
      <c r="H611" s="6" t="e">
        <f t="shared" si="54"/>
        <v>#VALUE!</v>
      </c>
      <c r="I611" s="7">
        <f t="shared" si="55"/>
        <v>912000</v>
      </c>
      <c r="J611" s="8" t="e">
        <f t="shared" si="56"/>
        <v>#VALUE!</v>
      </c>
      <c r="K611">
        <v>608</v>
      </c>
    </row>
    <row r="612" spans="4:11" x14ac:dyDescent="0.35">
      <c r="D612">
        <v>609</v>
      </c>
      <c r="E612" t="e">
        <f t="shared" si="57"/>
        <v>#VALUE!</v>
      </c>
      <c r="F612" t="str">
        <f t="shared" si="58"/>
        <v/>
      </c>
      <c r="G612" t="e">
        <f t="shared" si="59"/>
        <v>#VALUE!</v>
      </c>
      <c r="H612" s="6" t="e">
        <f t="shared" si="54"/>
        <v>#VALUE!</v>
      </c>
      <c r="I612" s="7">
        <f t="shared" si="55"/>
        <v>913500</v>
      </c>
      <c r="J612" s="8" t="e">
        <f t="shared" si="56"/>
        <v>#VALUE!</v>
      </c>
      <c r="K612">
        <v>609</v>
      </c>
    </row>
    <row r="613" spans="4:11" x14ac:dyDescent="0.35">
      <c r="D613">
        <v>610</v>
      </c>
      <c r="E613" t="e">
        <f t="shared" si="57"/>
        <v>#VALUE!</v>
      </c>
      <c r="F613" t="str">
        <f t="shared" si="58"/>
        <v/>
      </c>
      <c r="G613" t="e">
        <f t="shared" si="59"/>
        <v>#VALUE!</v>
      </c>
      <c r="H613" s="6" t="e">
        <f t="shared" si="54"/>
        <v>#VALUE!</v>
      </c>
      <c r="I613" s="7">
        <f t="shared" si="55"/>
        <v>915000</v>
      </c>
      <c r="J613" s="8" t="e">
        <f t="shared" si="56"/>
        <v>#VALUE!</v>
      </c>
      <c r="K613">
        <v>610</v>
      </c>
    </row>
    <row r="614" spans="4:11" x14ac:dyDescent="0.35">
      <c r="D614">
        <v>611</v>
      </c>
      <c r="E614" t="e">
        <f t="shared" si="57"/>
        <v>#VALUE!</v>
      </c>
      <c r="F614" t="str">
        <f t="shared" si="58"/>
        <v/>
      </c>
      <c r="G614" t="e">
        <f t="shared" si="59"/>
        <v>#VALUE!</v>
      </c>
      <c r="H614" s="6" t="e">
        <f t="shared" si="54"/>
        <v>#VALUE!</v>
      </c>
      <c r="I614" s="7">
        <f t="shared" si="55"/>
        <v>916500</v>
      </c>
      <c r="J614" s="8" t="e">
        <f t="shared" si="56"/>
        <v>#VALUE!</v>
      </c>
      <c r="K614">
        <v>611</v>
      </c>
    </row>
    <row r="615" spans="4:11" x14ac:dyDescent="0.35">
      <c r="D615">
        <v>612</v>
      </c>
      <c r="E615" t="e">
        <f t="shared" si="57"/>
        <v>#VALUE!</v>
      </c>
      <c r="F615" t="str">
        <f t="shared" si="58"/>
        <v/>
      </c>
      <c r="G615" t="e">
        <f t="shared" si="59"/>
        <v>#VALUE!</v>
      </c>
      <c r="H615" s="6" t="e">
        <f t="shared" si="54"/>
        <v>#VALUE!</v>
      </c>
      <c r="I615" s="7">
        <f t="shared" si="55"/>
        <v>918000</v>
      </c>
      <c r="J615" s="8" t="e">
        <f t="shared" si="56"/>
        <v>#VALUE!</v>
      </c>
      <c r="K615">
        <v>612</v>
      </c>
    </row>
    <row r="616" spans="4:11" x14ac:dyDescent="0.35">
      <c r="D616">
        <v>613</v>
      </c>
      <c r="E616" t="e">
        <f t="shared" si="57"/>
        <v>#VALUE!</v>
      </c>
      <c r="F616" t="str">
        <f t="shared" si="58"/>
        <v/>
      </c>
      <c r="G616" t="e">
        <f t="shared" si="59"/>
        <v>#VALUE!</v>
      </c>
      <c r="H616" s="6" t="e">
        <f t="shared" si="54"/>
        <v>#VALUE!</v>
      </c>
      <c r="I616" s="7">
        <f t="shared" si="55"/>
        <v>919500</v>
      </c>
      <c r="J616" s="8" t="e">
        <f t="shared" si="56"/>
        <v>#VALUE!</v>
      </c>
      <c r="K616">
        <v>613</v>
      </c>
    </row>
    <row r="617" spans="4:11" x14ac:dyDescent="0.35">
      <c r="D617">
        <v>614</v>
      </c>
      <c r="E617" t="e">
        <f t="shared" si="57"/>
        <v>#VALUE!</v>
      </c>
      <c r="F617" t="str">
        <f t="shared" si="58"/>
        <v/>
      </c>
      <c r="G617" t="e">
        <f t="shared" si="59"/>
        <v>#VALUE!</v>
      </c>
      <c r="H617" s="6" t="e">
        <f t="shared" si="54"/>
        <v>#VALUE!</v>
      </c>
      <c r="I617" s="7">
        <f t="shared" si="55"/>
        <v>921000</v>
      </c>
      <c r="J617" s="8" t="e">
        <f t="shared" si="56"/>
        <v>#VALUE!</v>
      </c>
      <c r="K617">
        <v>614</v>
      </c>
    </row>
    <row r="618" spans="4:11" x14ac:dyDescent="0.35">
      <c r="D618">
        <v>615</v>
      </c>
      <c r="E618" t="e">
        <f t="shared" si="57"/>
        <v>#VALUE!</v>
      </c>
      <c r="F618" t="str">
        <f t="shared" si="58"/>
        <v/>
      </c>
      <c r="G618" t="e">
        <f t="shared" si="59"/>
        <v>#VALUE!</v>
      </c>
      <c r="H618" s="6" t="e">
        <f t="shared" si="54"/>
        <v>#VALUE!</v>
      </c>
      <c r="I618" s="7">
        <f t="shared" si="55"/>
        <v>922500</v>
      </c>
      <c r="J618" s="8" t="e">
        <f t="shared" si="56"/>
        <v>#VALUE!</v>
      </c>
      <c r="K618">
        <v>615</v>
      </c>
    </row>
    <row r="619" spans="4:11" x14ac:dyDescent="0.35">
      <c r="D619">
        <v>616</v>
      </c>
      <c r="E619" t="e">
        <f t="shared" si="57"/>
        <v>#VALUE!</v>
      </c>
      <c r="F619" t="str">
        <f t="shared" si="58"/>
        <v/>
      </c>
      <c r="G619" t="e">
        <f t="shared" si="59"/>
        <v>#VALUE!</v>
      </c>
      <c r="H619" s="6" t="e">
        <f t="shared" si="54"/>
        <v>#VALUE!</v>
      </c>
      <c r="I619" s="7">
        <f t="shared" si="55"/>
        <v>924000</v>
      </c>
      <c r="J619" s="8" t="e">
        <f t="shared" si="56"/>
        <v>#VALUE!</v>
      </c>
      <c r="K619">
        <v>616</v>
      </c>
    </row>
    <row r="620" spans="4:11" x14ac:dyDescent="0.35">
      <c r="D620">
        <v>617</v>
      </c>
      <c r="E620" t="e">
        <f t="shared" si="57"/>
        <v>#VALUE!</v>
      </c>
      <c r="F620" t="str">
        <f t="shared" si="58"/>
        <v/>
      </c>
      <c r="G620" t="e">
        <f t="shared" si="59"/>
        <v>#VALUE!</v>
      </c>
      <c r="H620" s="6" t="e">
        <f t="shared" si="54"/>
        <v>#VALUE!</v>
      </c>
      <c r="I620" s="7">
        <f t="shared" si="55"/>
        <v>925500</v>
      </c>
      <c r="J620" s="8" t="e">
        <f t="shared" si="56"/>
        <v>#VALUE!</v>
      </c>
      <c r="K620">
        <v>617</v>
      </c>
    </row>
    <row r="621" spans="4:11" x14ac:dyDescent="0.35">
      <c r="D621">
        <v>618</v>
      </c>
      <c r="E621" t="e">
        <f t="shared" si="57"/>
        <v>#VALUE!</v>
      </c>
      <c r="F621" t="str">
        <f t="shared" si="58"/>
        <v/>
      </c>
      <c r="G621" t="e">
        <f t="shared" si="59"/>
        <v>#VALUE!</v>
      </c>
      <c r="H621" s="6" t="e">
        <f t="shared" si="54"/>
        <v>#VALUE!</v>
      </c>
      <c r="I621" s="7">
        <f t="shared" si="55"/>
        <v>927000</v>
      </c>
      <c r="J621" s="8" t="e">
        <f t="shared" si="56"/>
        <v>#VALUE!</v>
      </c>
      <c r="K621">
        <v>618</v>
      </c>
    </row>
    <row r="622" spans="4:11" x14ac:dyDescent="0.35">
      <c r="D622">
        <v>619</v>
      </c>
      <c r="E622" t="e">
        <f t="shared" si="57"/>
        <v>#VALUE!</v>
      </c>
      <c r="F622" t="str">
        <f t="shared" si="58"/>
        <v/>
      </c>
      <c r="G622" t="e">
        <f t="shared" si="59"/>
        <v>#VALUE!</v>
      </c>
      <c r="H622" s="6" t="e">
        <f t="shared" si="54"/>
        <v>#VALUE!</v>
      </c>
      <c r="I622" s="7">
        <f t="shared" si="55"/>
        <v>928500</v>
      </c>
      <c r="J622" s="8" t="e">
        <f t="shared" si="56"/>
        <v>#VALUE!</v>
      </c>
      <c r="K622">
        <v>619</v>
      </c>
    </row>
    <row r="623" spans="4:11" x14ac:dyDescent="0.35">
      <c r="D623">
        <v>620</v>
      </c>
      <c r="E623" t="e">
        <f t="shared" si="57"/>
        <v>#VALUE!</v>
      </c>
      <c r="F623" t="str">
        <f t="shared" si="58"/>
        <v/>
      </c>
      <c r="G623" t="e">
        <f t="shared" si="59"/>
        <v>#VALUE!</v>
      </c>
      <c r="H623" s="6" t="e">
        <f t="shared" si="54"/>
        <v>#VALUE!</v>
      </c>
      <c r="I623" s="7">
        <f t="shared" si="55"/>
        <v>930000</v>
      </c>
      <c r="J623" s="8" t="e">
        <f t="shared" si="56"/>
        <v>#VALUE!</v>
      </c>
      <c r="K623">
        <v>620</v>
      </c>
    </row>
    <row r="624" spans="4:11" x14ac:dyDescent="0.35">
      <c r="D624">
        <v>621</v>
      </c>
      <c r="E624" t="e">
        <f t="shared" si="57"/>
        <v>#VALUE!</v>
      </c>
      <c r="F624" t="str">
        <f t="shared" si="58"/>
        <v/>
      </c>
      <c r="G624" t="e">
        <f t="shared" si="59"/>
        <v>#VALUE!</v>
      </c>
      <c r="H624" s="6" t="e">
        <f t="shared" si="54"/>
        <v>#VALUE!</v>
      </c>
      <c r="I624" s="7">
        <f t="shared" si="55"/>
        <v>931500</v>
      </c>
      <c r="J624" s="8" t="e">
        <f t="shared" si="56"/>
        <v>#VALUE!</v>
      </c>
      <c r="K624">
        <v>621</v>
      </c>
    </row>
    <row r="625" spans="4:11" x14ac:dyDescent="0.35">
      <c r="D625">
        <v>622</v>
      </c>
      <c r="E625" t="e">
        <f t="shared" si="57"/>
        <v>#VALUE!</v>
      </c>
      <c r="F625" t="str">
        <f t="shared" si="58"/>
        <v/>
      </c>
      <c r="G625" t="e">
        <f t="shared" si="59"/>
        <v>#VALUE!</v>
      </c>
      <c r="H625" s="6" t="e">
        <f t="shared" si="54"/>
        <v>#VALUE!</v>
      </c>
      <c r="I625" s="7">
        <f t="shared" si="55"/>
        <v>933000</v>
      </c>
      <c r="J625" s="8" t="e">
        <f t="shared" si="56"/>
        <v>#VALUE!</v>
      </c>
      <c r="K625">
        <v>622</v>
      </c>
    </row>
    <row r="626" spans="4:11" x14ac:dyDescent="0.35">
      <c r="D626">
        <v>623</v>
      </c>
      <c r="E626" t="e">
        <f t="shared" si="57"/>
        <v>#VALUE!</v>
      </c>
      <c r="F626" t="str">
        <f t="shared" si="58"/>
        <v/>
      </c>
      <c r="G626" t="e">
        <f t="shared" si="59"/>
        <v>#VALUE!</v>
      </c>
      <c r="H626" s="6" t="e">
        <f t="shared" si="54"/>
        <v>#VALUE!</v>
      </c>
      <c r="I626" s="7">
        <f t="shared" si="55"/>
        <v>934500</v>
      </c>
      <c r="J626" s="8" t="e">
        <f t="shared" si="56"/>
        <v>#VALUE!</v>
      </c>
      <c r="K626">
        <v>623</v>
      </c>
    </row>
    <row r="627" spans="4:11" x14ac:dyDescent="0.35">
      <c r="D627">
        <v>624</v>
      </c>
      <c r="E627" t="e">
        <f t="shared" si="57"/>
        <v>#VALUE!</v>
      </c>
      <c r="F627" t="str">
        <f t="shared" si="58"/>
        <v/>
      </c>
      <c r="G627" t="e">
        <f t="shared" si="59"/>
        <v>#VALUE!</v>
      </c>
      <c r="H627" s="6" t="e">
        <f t="shared" si="54"/>
        <v>#VALUE!</v>
      </c>
      <c r="I627" s="7">
        <f t="shared" si="55"/>
        <v>936000</v>
      </c>
      <c r="J627" s="8" t="e">
        <f t="shared" si="56"/>
        <v>#VALUE!</v>
      </c>
      <c r="K627">
        <v>624</v>
      </c>
    </row>
    <row r="628" spans="4:11" x14ac:dyDescent="0.35">
      <c r="D628">
        <v>625</v>
      </c>
      <c r="E628" t="e">
        <f t="shared" si="57"/>
        <v>#VALUE!</v>
      </c>
      <c r="F628" t="str">
        <f t="shared" si="58"/>
        <v/>
      </c>
      <c r="G628" t="e">
        <f t="shared" si="59"/>
        <v>#VALUE!</v>
      </c>
      <c r="H628" s="6" t="e">
        <f t="shared" si="54"/>
        <v>#VALUE!</v>
      </c>
      <c r="I628" s="7">
        <f t="shared" si="55"/>
        <v>937500</v>
      </c>
      <c r="J628" s="8" t="e">
        <f t="shared" si="56"/>
        <v>#VALUE!</v>
      </c>
      <c r="K628">
        <v>625</v>
      </c>
    </row>
    <row r="629" spans="4:11" x14ac:dyDescent="0.35">
      <c r="D629">
        <v>626</v>
      </c>
      <c r="E629" t="e">
        <f t="shared" si="57"/>
        <v>#VALUE!</v>
      </c>
      <c r="F629" t="str">
        <f t="shared" si="58"/>
        <v/>
      </c>
      <c r="G629" t="e">
        <f t="shared" si="59"/>
        <v>#VALUE!</v>
      </c>
      <c r="H629" s="6" t="e">
        <f t="shared" si="54"/>
        <v>#VALUE!</v>
      </c>
      <c r="I629" s="7">
        <f t="shared" si="55"/>
        <v>939000</v>
      </c>
      <c r="J629" s="8" t="e">
        <f t="shared" si="56"/>
        <v>#VALUE!</v>
      </c>
      <c r="K629">
        <v>626</v>
      </c>
    </row>
    <row r="630" spans="4:11" x14ac:dyDescent="0.35">
      <c r="D630">
        <v>627</v>
      </c>
      <c r="E630" t="e">
        <f t="shared" si="57"/>
        <v>#VALUE!</v>
      </c>
      <c r="F630" t="str">
        <f t="shared" si="58"/>
        <v/>
      </c>
      <c r="G630" t="e">
        <f t="shared" si="59"/>
        <v>#VALUE!</v>
      </c>
      <c r="H630" s="6" t="e">
        <f t="shared" si="54"/>
        <v>#VALUE!</v>
      </c>
      <c r="I630" s="7">
        <f t="shared" si="55"/>
        <v>940500</v>
      </c>
      <c r="J630" s="8" t="e">
        <f t="shared" si="56"/>
        <v>#VALUE!</v>
      </c>
      <c r="K630">
        <v>627</v>
      </c>
    </row>
    <row r="631" spans="4:11" x14ac:dyDescent="0.35">
      <c r="D631">
        <v>628</v>
      </c>
      <c r="E631" t="e">
        <f t="shared" si="57"/>
        <v>#VALUE!</v>
      </c>
      <c r="F631" t="str">
        <f t="shared" si="58"/>
        <v/>
      </c>
      <c r="G631" t="e">
        <f t="shared" si="59"/>
        <v>#VALUE!</v>
      </c>
      <c r="H631" s="6" t="e">
        <f t="shared" si="54"/>
        <v>#VALUE!</v>
      </c>
      <c r="I631" s="7">
        <f t="shared" si="55"/>
        <v>942000</v>
      </c>
      <c r="J631" s="8" t="e">
        <f t="shared" si="56"/>
        <v>#VALUE!</v>
      </c>
      <c r="K631">
        <v>628</v>
      </c>
    </row>
    <row r="632" spans="4:11" x14ac:dyDescent="0.35">
      <c r="D632">
        <v>629</v>
      </c>
      <c r="E632" t="e">
        <f t="shared" si="57"/>
        <v>#VALUE!</v>
      </c>
      <c r="F632" t="str">
        <f t="shared" si="58"/>
        <v/>
      </c>
      <c r="G632" t="e">
        <f t="shared" si="59"/>
        <v>#VALUE!</v>
      </c>
      <c r="H632" s="6" t="e">
        <f t="shared" si="54"/>
        <v>#VALUE!</v>
      </c>
      <c r="I632" s="7">
        <f t="shared" si="55"/>
        <v>943500</v>
      </c>
      <c r="J632" s="8" t="e">
        <f t="shared" si="56"/>
        <v>#VALUE!</v>
      </c>
      <c r="K632">
        <v>629</v>
      </c>
    </row>
    <row r="633" spans="4:11" x14ac:dyDescent="0.35">
      <c r="D633">
        <v>630</v>
      </c>
      <c r="E633" t="e">
        <f t="shared" si="57"/>
        <v>#VALUE!</v>
      </c>
      <c r="F633" t="str">
        <f t="shared" si="58"/>
        <v/>
      </c>
      <c r="G633" t="e">
        <f t="shared" si="59"/>
        <v>#VALUE!</v>
      </c>
      <c r="H633" s="6" t="e">
        <f t="shared" si="54"/>
        <v>#VALUE!</v>
      </c>
      <c r="I633" s="7">
        <f t="shared" si="55"/>
        <v>945000</v>
      </c>
      <c r="J633" s="8" t="e">
        <f t="shared" si="56"/>
        <v>#VALUE!</v>
      </c>
      <c r="K633">
        <v>630</v>
      </c>
    </row>
    <row r="634" spans="4:11" x14ac:dyDescent="0.35">
      <c r="D634">
        <v>631</v>
      </c>
      <c r="E634" t="e">
        <f t="shared" si="57"/>
        <v>#VALUE!</v>
      </c>
      <c r="F634" t="str">
        <f t="shared" si="58"/>
        <v/>
      </c>
      <c r="G634" t="e">
        <f t="shared" si="59"/>
        <v>#VALUE!</v>
      </c>
      <c r="H634" s="6" t="e">
        <f t="shared" si="54"/>
        <v>#VALUE!</v>
      </c>
      <c r="I634" s="7">
        <f t="shared" si="55"/>
        <v>946500</v>
      </c>
      <c r="J634" s="8" t="e">
        <f t="shared" si="56"/>
        <v>#VALUE!</v>
      </c>
      <c r="K634">
        <v>631</v>
      </c>
    </row>
    <row r="635" spans="4:11" x14ac:dyDescent="0.35">
      <c r="D635">
        <v>632</v>
      </c>
      <c r="E635" t="e">
        <f t="shared" si="57"/>
        <v>#VALUE!</v>
      </c>
      <c r="F635" t="str">
        <f t="shared" si="58"/>
        <v/>
      </c>
      <c r="G635" t="e">
        <f t="shared" si="59"/>
        <v>#VALUE!</v>
      </c>
      <c r="H635" s="6" t="e">
        <f t="shared" si="54"/>
        <v>#VALUE!</v>
      </c>
      <c r="I635" s="7">
        <f t="shared" si="55"/>
        <v>948000</v>
      </c>
      <c r="J635" s="8" t="e">
        <f t="shared" si="56"/>
        <v>#VALUE!</v>
      </c>
      <c r="K635">
        <v>632</v>
      </c>
    </row>
    <row r="636" spans="4:11" x14ac:dyDescent="0.35">
      <c r="D636">
        <v>633</v>
      </c>
      <c r="E636" t="e">
        <f t="shared" si="57"/>
        <v>#VALUE!</v>
      </c>
      <c r="F636" t="str">
        <f t="shared" si="58"/>
        <v/>
      </c>
      <c r="G636" t="e">
        <f t="shared" si="59"/>
        <v>#VALUE!</v>
      </c>
      <c r="H636" s="6" t="e">
        <f t="shared" si="54"/>
        <v>#VALUE!</v>
      </c>
      <c r="I636" s="7">
        <f t="shared" si="55"/>
        <v>949500</v>
      </c>
      <c r="J636" s="8" t="e">
        <f t="shared" si="56"/>
        <v>#VALUE!</v>
      </c>
      <c r="K636">
        <v>633</v>
      </c>
    </row>
    <row r="637" spans="4:11" x14ac:dyDescent="0.35">
      <c r="D637">
        <v>634</v>
      </c>
      <c r="E637" t="e">
        <f t="shared" si="57"/>
        <v>#VALUE!</v>
      </c>
      <c r="F637" t="str">
        <f t="shared" si="58"/>
        <v/>
      </c>
      <c r="G637" t="e">
        <f t="shared" si="59"/>
        <v>#VALUE!</v>
      </c>
      <c r="H637" s="6" t="e">
        <f t="shared" si="54"/>
        <v>#VALUE!</v>
      </c>
      <c r="I637" s="7">
        <f t="shared" si="55"/>
        <v>951000</v>
      </c>
      <c r="J637" s="8" t="e">
        <f t="shared" si="56"/>
        <v>#VALUE!</v>
      </c>
      <c r="K637">
        <v>634</v>
      </c>
    </row>
    <row r="638" spans="4:11" x14ac:dyDescent="0.35">
      <c r="D638">
        <v>635</v>
      </c>
      <c r="E638" t="e">
        <f t="shared" si="57"/>
        <v>#VALUE!</v>
      </c>
      <c r="F638" t="str">
        <f t="shared" si="58"/>
        <v/>
      </c>
      <c r="G638" t="e">
        <f t="shared" si="59"/>
        <v>#VALUE!</v>
      </c>
      <c r="H638" s="6" t="e">
        <f t="shared" si="54"/>
        <v>#VALUE!</v>
      </c>
      <c r="I638" s="7">
        <f t="shared" si="55"/>
        <v>952500</v>
      </c>
      <c r="J638" s="8" t="e">
        <f t="shared" si="56"/>
        <v>#VALUE!</v>
      </c>
      <c r="K638">
        <v>635</v>
      </c>
    </row>
    <row r="639" spans="4:11" x14ac:dyDescent="0.35">
      <c r="D639">
        <v>636</v>
      </c>
      <c r="E639" t="e">
        <f t="shared" si="57"/>
        <v>#VALUE!</v>
      </c>
      <c r="F639" t="str">
        <f t="shared" si="58"/>
        <v/>
      </c>
      <c r="G639" t="e">
        <f t="shared" si="59"/>
        <v>#VALUE!</v>
      </c>
      <c r="H639" s="6" t="e">
        <f t="shared" si="54"/>
        <v>#VALUE!</v>
      </c>
      <c r="I639" s="7">
        <f t="shared" si="55"/>
        <v>954000</v>
      </c>
      <c r="J639" s="8" t="e">
        <f t="shared" si="56"/>
        <v>#VALUE!</v>
      </c>
      <c r="K639">
        <v>636</v>
      </c>
    </row>
    <row r="640" spans="4:11" x14ac:dyDescent="0.35">
      <c r="D640">
        <v>637</v>
      </c>
      <c r="E640" t="e">
        <f t="shared" si="57"/>
        <v>#VALUE!</v>
      </c>
      <c r="F640" t="str">
        <f t="shared" si="58"/>
        <v/>
      </c>
      <c r="G640" t="e">
        <f t="shared" si="59"/>
        <v>#VALUE!</v>
      </c>
      <c r="H640" s="6" t="e">
        <f t="shared" si="54"/>
        <v>#VALUE!</v>
      </c>
      <c r="I640" s="7">
        <f t="shared" si="55"/>
        <v>955500</v>
      </c>
      <c r="J640" s="8" t="e">
        <f t="shared" si="56"/>
        <v>#VALUE!</v>
      </c>
      <c r="K640">
        <v>637</v>
      </c>
    </row>
    <row r="641" spans="4:11" x14ac:dyDescent="0.35">
      <c r="D641">
        <v>638</v>
      </c>
      <c r="E641" t="e">
        <f t="shared" si="57"/>
        <v>#VALUE!</v>
      </c>
      <c r="F641" t="str">
        <f t="shared" si="58"/>
        <v/>
      </c>
      <c r="G641" t="e">
        <f t="shared" si="59"/>
        <v>#VALUE!</v>
      </c>
      <c r="H641" s="6" t="e">
        <f t="shared" si="54"/>
        <v>#VALUE!</v>
      </c>
      <c r="I641" s="7">
        <f t="shared" si="55"/>
        <v>957000</v>
      </c>
      <c r="J641" s="8" t="e">
        <f t="shared" si="56"/>
        <v>#VALUE!</v>
      </c>
      <c r="K641">
        <v>638</v>
      </c>
    </row>
    <row r="642" spans="4:11" x14ac:dyDescent="0.35">
      <c r="D642">
        <v>639</v>
      </c>
      <c r="E642" t="e">
        <f t="shared" si="57"/>
        <v>#VALUE!</v>
      </c>
      <c r="F642" t="str">
        <f t="shared" si="58"/>
        <v/>
      </c>
      <c r="G642" t="e">
        <f t="shared" si="59"/>
        <v>#VALUE!</v>
      </c>
      <c r="H642" s="6" t="e">
        <f t="shared" si="54"/>
        <v>#VALUE!</v>
      </c>
      <c r="I642" s="7">
        <f t="shared" si="55"/>
        <v>958500</v>
      </c>
      <c r="J642" s="8" t="e">
        <f t="shared" si="56"/>
        <v>#VALUE!</v>
      </c>
      <c r="K642">
        <v>639</v>
      </c>
    </row>
    <row r="643" spans="4:11" x14ac:dyDescent="0.35">
      <c r="D643">
        <v>640</v>
      </c>
      <c r="E643" t="e">
        <f t="shared" si="57"/>
        <v>#VALUE!</v>
      </c>
      <c r="F643" t="str">
        <f t="shared" si="58"/>
        <v/>
      </c>
      <c r="G643" t="e">
        <f t="shared" si="59"/>
        <v>#VALUE!</v>
      </c>
      <c r="H643" s="6" t="e">
        <f t="shared" ref="H643:H706" si="60">DMcostPERton*G643</f>
        <v>#VALUE!</v>
      </c>
      <c r="I643" s="7">
        <f t="shared" ref="I643:I706" si="61">CowPrice*D643</f>
        <v>960000</v>
      </c>
      <c r="J643" s="8" t="e">
        <f t="shared" ref="J643:J706" si="62">I643-H643</f>
        <v>#VALUE!</v>
      </c>
      <c r="K643">
        <v>640</v>
      </c>
    </row>
    <row r="644" spans="4:11" x14ac:dyDescent="0.35">
      <c r="D644">
        <v>641</v>
      </c>
      <c r="E644" t="e">
        <f t="shared" ref="E644:E707" si="63">DMneeded-(DMcow*D644)</f>
        <v>#VALUE!</v>
      </c>
      <c r="F644" t="str">
        <f t="shared" ref="F644:F707" si="64">DMavailable</f>
        <v/>
      </c>
      <c r="G644" t="e">
        <f t="shared" ref="G644:G707" si="65">E644-F644</f>
        <v>#VALUE!</v>
      </c>
      <c r="H644" s="6" t="e">
        <f t="shared" si="60"/>
        <v>#VALUE!</v>
      </c>
      <c r="I644" s="7">
        <f t="shared" si="61"/>
        <v>961500</v>
      </c>
      <c r="J644" s="8" t="e">
        <f t="shared" si="62"/>
        <v>#VALUE!</v>
      </c>
      <c r="K644">
        <v>641</v>
      </c>
    </row>
    <row r="645" spans="4:11" x14ac:dyDescent="0.35">
      <c r="D645">
        <v>642</v>
      </c>
      <c r="E645" t="e">
        <f t="shared" si="63"/>
        <v>#VALUE!</v>
      </c>
      <c r="F645" t="str">
        <f t="shared" si="64"/>
        <v/>
      </c>
      <c r="G645" t="e">
        <f t="shared" si="65"/>
        <v>#VALUE!</v>
      </c>
      <c r="H645" s="6" t="e">
        <f t="shared" si="60"/>
        <v>#VALUE!</v>
      </c>
      <c r="I645" s="7">
        <f t="shared" si="61"/>
        <v>963000</v>
      </c>
      <c r="J645" s="8" t="e">
        <f t="shared" si="62"/>
        <v>#VALUE!</v>
      </c>
      <c r="K645">
        <v>642</v>
      </c>
    </row>
    <row r="646" spans="4:11" x14ac:dyDescent="0.35">
      <c r="D646">
        <v>643</v>
      </c>
      <c r="E646" t="e">
        <f t="shared" si="63"/>
        <v>#VALUE!</v>
      </c>
      <c r="F646" t="str">
        <f t="shared" si="64"/>
        <v/>
      </c>
      <c r="G646" t="e">
        <f t="shared" si="65"/>
        <v>#VALUE!</v>
      </c>
      <c r="H646" s="6" t="e">
        <f t="shared" si="60"/>
        <v>#VALUE!</v>
      </c>
      <c r="I646" s="7">
        <f t="shared" si="61"/>
        <v>964500</v>
      </c>
      <c r="J646" s="8" t="e">
        <f t="shared" si="62"/>
        <v>#VALUE!</v>
      </c>
      <c r="K646">
        <v>643</v>
      </c>
    </row>
    <row r="647" spans="4:11" x14ac:dyDescent="0.35">
      <c r="D647">
        <v>644</v>
      </c>
      <c r="E647" t="e">
        <f t="shared" si="63"/>
        <v>#VALUE!</v>
      </c>
      <c r="F647" t="str">
        <f t="shared" si="64"/>
        <v/>
      </c>
      <c r="G647" t="e">
        <f t="shared" si="65"/>
        <v>#VALUE!</v>
      </c>
      <c r="H647" s="6" t="e">
        <f t="shared" si="60"/>
        <v>#VALUE!</v>
      </c>
      <c r="I647" s="7">
        <f t="shared" si="61"/>
        <v>966000</v>
      </c>
      <c r="J647" s="8" t="e">
        <f t="shared" si="62"/>
        <v>#VALUE!</v>
      </c>
      <c r="K647">
        <v>644</v>
      </c>
    </row>
    <row r="648" spans="4:11" x14ac:dyDescent="0.35">
      <c r="D648">
        <v>645</v>
      </c>
      <c r="E648" t="e">
        <f t="shared" si="63"/>
        <v>#VALUE!</v>
      </c>
      <c r="F648" t="str">
        <f t="shared" si="64"/>
        <v/>
      </c>
      <c r="G648" t="e">
        <f t="shared" si="65"/>
        <v>#VALUE!</v>
      </c>
      <c r="H648" s="6" t="e">
        <f t="shared" si="60"/>
        <v>#VALUE!</v>
      </c>
      <c r="I648" s="7">
        <f t="shared" si="61"/>
        <v>967500</v>
      </c>
      <c r="J648" s="8" t="e">
        <f t="shared" si="62"/>
        <v>#VALUE!</v>
      </c>
      <c r="K648">
        <v>645</v>
      </c>
    </row>
    <row r="649" spans="4:11" x14ac:dyDescent="0.35">
      <c r="D649">
        <v>646</v>
      </c>
      <c r="E649" t="e">
        <f t="shared" si="63"/>
        <v>#VALUE!</v>
      </c>
      <c r="F649" t="str">
        <f t="shared" si="64"/>
        <v/>
      </c>
      <c r="G649" t="e">
        <f t="shared" si="65"/>
        <v>#VALUE!</v>
      </c>
      <c r="H649" s="6" t="e">
        <f t="shared" si="60"/>
        <v>#VALUE!</v>
      </c>
      <c r="I649" s="7">
        <f t="shared" si="61"/>
        <v>969000</v>
      </c>
      <c r="J649" s="8" t="e">
        <f t="shared" si="62"/>
        <v>#VALUE!</v>
      </c>
      <c r="K649">
        <v>646</v>
      </c>
    </row>
    <row r="650" spans="4:11" x14ac:dyDescent="0.35">
      <c r="D650">
        <v>647</v>
      </c>
      <c r="E650" t="e">
        <f t="shared" si="63"/>
        <v>#VALUE!</v>
      </c>
      <c r="F650" t="str">
        <f t="shared" si="64"/>
        <v/>
      </c>
      <c r="G650" t="e">
        <f t="shared" si="65"/>
        <v>#VALUE!</v>
      </c>
      <c r="H650" s="6" t="e">
        <f t="shared" si="60"/>
        <v>#VALUE!</v>
      </c>
      <c r="I650" s="7">
        <f t="shared" si="61"/>
        <v>970500</v>
      </c>
      <c r="J650" s="8" t="e">
        <f t="shared" si="62"/>
        <v>#VALUE!</v>
      </c>
      <c r="K650">
        <v>647</v>
      </c>
    </row>
    <row r="651" spans="4:11" x14ac:dyDescent="0.35">
      <c r="D651">
        <v>648</v>
      </c>
      <c r="E651" t="e">
        <f t="shared" si="63"/>
        <v>#VALUE!</v>
      </c>
      <c r="F651" t="str">
        <f t="shared" si="64"/>
        <v/>
      </c>
      <c r="G651" t="e">
        <f t="shared" si="65"/>
        <v>#VALUE!</v>
      </c>
      <c r="H651" s="6" t="e">
        <f t="shared" si="60"/>
        <v>#VALUE!</v>
      </c>
      <c r="I651" s="7">
        <f t="shared" si="61"/>
        <v>972000</v>
      </c>
      <c r="J651" s="8" t="e">
        <f t="shared" si="62"/>
        <v>#VALUE!</v>
      </c>
      <c r="K651">
        <v>648</v>
      </c>
    </row>
    <row r="652" spans="4:11" x14ac:dyDescent="0.35">
      <c r="D652">
        <v>649</v>
      </c>
      <c r="E652" t="e">
        <f t="shared" si="63"/>
        <v>#VALUE!</v>
      </c>
      <c r="F652" t="str">
        <f t="shared" si="64"/>
        <v/>
      </c>
      <c r="G652" t="e">
        <f t="shared" si="65"/>
        <v>#VALUE!</v>
      </c>
      <c r="H652" s="6" t="e">
        <f t="shared" si="60"/>
        <v>#VALUE!</v>
      </c>
      <c r="I652" s="7">
        <f t="shared" si="61"/>
        <v>973500</v>
      </c>
      <c r="J652" s="8" t="e">
        <f t="shared" si="62"/>
        <v>#VALUE!</v>
      </c>
      <c r="K652">
        <v>649</v>
      </c>
    </row>
    <row r="653" spans="4:11" x14ac:dyDescent="0.35">
      <c r="D653">
        <v>650</v>
      </c>
      <c r="E653" t="e">
        <f t="shared" si="63"/>
        <v>#VALUE!</v>
      </c>
      <c r="F653" t="str">
        <f t="shared" si="64"/>
        <v/>
      </c>
      <c r="G653" t="e">
        <f t="shared" si="65"/>
        <v>#VALUE!</v>
      </c>
      <c r="H653" s="6" t="e">
        <f t="shared" si="60"/>
        <v>#VALUE!</v>
      </c>
      <c r="I653" s="7">
        <f t="shared" si="61"/>
        <v>975000</v>
      </c>
      <c r="J653" s="8" t="e">
        <f t="shared" si="62"/>
        <v>#VALUE!</v>
      </c>
      <c r="K653">
        <v>650</v>
      </c>
    </row>
    <row r="654" spans="4:11" x14ac:dyDescent="0.35">
      <c r="D654">
        <v>651</v>
      </c>
      <c r="E654" t="e">
        <f t="shared" si="63"/>
        <v>#VALUE!</v>
      </c>
      <c r="F654" t="str">
        <f t="shared" si="64"/>
        <v/>
      </c>
      <c r="G654" t="e">
        <f t="shared" si="65"/>
        <v>#VALUE!</v>
      </c>
      <c r="H654" s="6" t="e">
        <f t="shared" si="60"/>
        <v>#VALUE!</v>
      </c>
      <c r="I654" s="7">
        <f t="shared" si="61"/>
        <v>976500</v>
      </c>
      <c r="J654" s="8" t="e">
        <f t="shared" si="62"/>
        <v>#VALUE!</v>
      </c>
      <c r="K654">
        <v>651</v>
      </c>
    </row>
    <row r="655" spans="4:11" x14ac:dyDescent="0.35">
      <c r="D655">
        <v>652</v>
      </c>
      <c r="E655" t="e">
        <f t="shared" si="63"/>
        <v>#VALUE!</v>
      </c>
      <c r="F655" t="str">
        <f t="shared" si="64"/>
        <v/>
      </c>
      <c r="G655" t="e">
        <f t="shared" si="65"/>
        <v>#VALUE!</v>
      </c>
      <c r="H655" s="6" t="e">
        <f t="shared" si="60"/>
        <v>#VALUE!</v>
      </c>
      <c r="I655" s="7">
        <f t="shared" si="61"/>
        <v>978000</v>
      </c>
      <c r="J655" s="8" t="e">
        <f t="shared" si="62"/>
        <v>#VALUE!</v>
      </c>
      <c r="K655">
        <v>652</v>
      </c>
    </row>
    <row r="656" spans="4:11" x14ac:dyDescent="0.35">
      <c r="D656">
        <v>653</v>
      </c>
      <c r="E656" t="e">
        <f t="shared" si="63"/>
        <v>#VALUE!</v>
      </c>
      <c r="F656" t="str">
        <f t="shared" si="64"/>
        <v/>
      </c>
      <c r="G656" t="e">
        <f t="shared" si="65"/>
        <v>#VALUE!</v>
      </c>
      <c r="H656" s="6" t="e">
        <f t="shared" si="60"/>
        <v>#VALUE!</v>
      </c>
      <c r="I656" s="7">
        <f t="shared" si="61"/>
        <v>979500</v>
      </c>
      <c r="J656" s="8" t="e">
        <f t="shared" si="62"/>
        <v>#VALUE!</v>
      </c>
      <c r="K656">
        <v>653</v>
      </c>
    </row>
    <row r="657" spans="4:11" x14ac:dyDescent="0.35">
      <c r="D657">
        <v>654</v>
      </c>
      <c r="E657" t="e">
        <f t="shared" si="63"/>
        <v>#VALUE!</v>
      </c>
      <c r="F657" t="str">
        <f t="shared" si="64"/>
        <v/>
      </c>
      <c r="G657" t="e">
        <f t="shared" si="65"/>
        <v>#VALUE!</v>
      </c>
      <c r="H657" s="6" t="e">
        <f t="shared" si="60"/>
        <v>#VALUE!</v>
      </c>
      <c r="I657" s="7">
        <f t="shared" si="61"/>
        <v>981000</v>
      </c>
      <c r="J657" s="8" t="e">
        <f t="shared" si="62"/>
        <v>#VALUE!</v>
      </c>
      <c r="K657">
        <v>654</v>
      </c>
    </row>
    <row r="658" spans="4:11" x14ac:dyDescent="0.35">
      <c r="D658">
        <v>655</v>
      </c>
      <c r="E658" t="e">
        <f t="shared" si="63"/>
        <v>#VALUE!</v>
      </c>
      <c r="F658" t="str">
        <f t="shared" si="64"/>
        <v/>
      </c>
      <c r="G658" t="e">
        <f t="shared" si="65"/>
        <v>#VALUE!</v>
      </c>
      <c r="H658" s="6" t="e">
        <f t="shared" si="60"/>
        <v>#VALUE!</v>
      </c>
      <c r="I658" s="7">
        <f t="shared" si="61"/>
        <v>982500</v>
      </c>
      <c r="J658" s="8" t="e">
        <f t="shared" si="62"/>
        <v>#VALUE!</v>
      </c>
      <c r="K658">
        <v>655</v>
      </c>
    </row>
    <row r="659" spans="4:11" x14ac:dyDescent="0.35">
      <c r="D659">
        <v>656</v>
      </c>
      <c r="E659" t="e">
        <f t="shared" si="63"/>
        <v>#VALUE!</v>
      </c>
      <c r="F659" t="str">
        <f t="shared" si="64"/>
        <v/>
      </c>
      <c r="G659" t="e">
        <f t="shared" si="65"/>
        <v>#VALUE!</v>
      </c>
      <c r="H659" s="6" t="e">
        <f t="shared" si="60"/>
        <v>#VALUE!</v>
      </c>
      <c r="I659" s="7">
        <f t="shared" si="61"/>
        <v>984000</v>
      </c>
      <c r="J659" s="8" t="e">
        <f t="shared" si="62"/>
        <v>#VALUE!</v>
      </c>
      <c r="K659">
        <v>656</v>
      </c>
    </row>
    <row r="660" spans="4:11" x14ac:dyDescent="0.35">
      <c r="D660">
        <v>657</v>
      </c>
      <c r="E660" t="e">
        <f t="shared" si="63"/>
        <v>#VALUE!</v>
      </c>
      <c r="F660" t="str">
        <f t="shared" si="64"/>
        <v/>
      </c>
      <c r="G660" t="e">
        <f t="shared" si="65"/>
        <v>#VALUE!</v>
      </c>
      <c r="H660" s="6" t="e">
        <f t="shared" si="60"/>
        <v>#VALUE!</v>
      </c>
      <c r="I660" s="7">
        <f t="shared" si="61"/>
        <v>985500</v>
      </c>
      <c r="J660" s="8" t="e">
        <f t="shared" si="62"/>
        <v>#VALUE!</v>
      </c>
      <c r="K660">
        <v>657</v>
      </c>
    </row>
    <row r="661" spans="4:11" x14ac:dyDescent="0.35">
      <c r="D661">
        <v>658</v>
      </c>
      <c r="E661" t="e">
        <f t="shared" si="63"/>
        <v>#VALUE!</v>
      </c>
      <c r="F661" t="str">
        <f t="shared" si="64"/>
        <v/>
      </c>
      <c r="G661" t="e">
        <f t="shared" si="65"/>
        <v>#VALUE!</v>
      </c>
      <c r="H661" s="6" t="e">
        <f t="shared" si="60"/>
        <v>#VALUE!</v>
      </c>
      <c r="I661" s="7">
        <f t="shared" si="61"/>
        <v>987000</v>
      </c>
      <c r="J661" s="8" t="e">
        <f t="shared" si="62"/>
        <v>#VALUE!</v>
      </c>
      <c r="K661">
        <v>658</v>
      </c>
    </row>
    <row r="662" spans="4:11" x14ac:dyDescent="0.35">
      <c r="D662">
        <v>659</v>
      </c>
      <c r="E662" t="e">
        <f t="shared" si="63"/>
        <v>#VALUE!</v>
      </c>
      <c r="F662" t="str">
        <f t="shared" si="64"/>
        <v/>
      </c>
      <c r="G662" t="e">
        <f t="shared" si="65"/>
        <v>#VALUE!</v>
      </c>
      <c r="H662" s="6" t="e">
        <f t="shared" si="60"/>
        <v>#VALUE!</v>
      </c>
      <c r="I662" s="7">
        <f t="shared" si="61"/>
        <v>988500</v>
      </c>
      <c r="J662" s="8" t="e">
        <f t="shared" si="62"/>
        <v>#VALUE!</v>
      </c>
      <c r="K662">
        <v>659</v>
      </c>
    </row>
    <row r="663" spans="4:11" x14ac:dyDescent="0.35">
      <c r="D663">
        <v>660</v>
      </c>
      <c r="E663" t="e">
        <f t="shared" si="63"/>
        <v>#VALUE!</v>
      </c>
      <c r="F663" t="str">
        <f t="shared" si="64"/>
        <v/>
      </c>
      <c r="G663" t="e">
        <f t="shared" si="65"/>
        <v>#VALUE!</v>
      </c>
      <c r="H663" s="6" t="e">
        <f t="shared" si="60"/>
        <v>#VALUE!</v>
      </c>
      <c r="I663" s="7">
        <f t="shared" si="61"/>
        <v>990000</v>
      </c>
      <c r="J663" s="8" t="e">
        <f t="shared" si="62"/>
        <v>#VALUE!</v>
      </c>
      <c r="K663">
        <v>660</v>
      </c>
    </row>
    <row r="664" spans="4:11" x14ac:dyDescent="0.35">
      <c r="D664">
        <v>661</v>
      </c>
      <c r="E664" t="e">
        <f t="shared" si="63"/>
        <v>#VALUE!</v>
      </c>
      <c r="F664" t="str">
        <f t="shared" si="64"/>
        <v/>
      </c>
      <c r="G664" t="e">
        <f t="shared" si="65"/>
        <v>#VALUE!</v>
      </c>
      <c r="H664" s="6" t="e">
        <f t="shared" si="60"/>
        <v>#VALUE!</v>
      </c>
      <c r="I664" s="7">
        <f t="shared" si="61"/>
        <v>991500</v>
      </c>
      <c r="J664" s="8" t="e">
        <f t="shared" si="62"/>
        <v>#VALUE!</v>
      </c>
      <c r="K664">
        <v>661</v>
      </c>
    </row>
    <row r="665" spans="4:11" x14ac:dyDescent="0.35">
      <c r="D665">
        <v>662</v>
      </c>
      <c r="E665" t="e">
        <f t="shared" si="63"/>
        <v>#VALUE!</v>
      </c>
      <c r="F665" t="str">
        <f t="shared" si="64"/>
        <v/>
      </c>
      <c r="G665" t="e">
        <f t="shared" si="65"/>
        <v>#VALUE!</v>
      </c>
      <c r="H665" s="6" t="e">
        <f t="shared" si="60"/>
        <v>#VALUE!</v>
      </c>
      <c r="I665" s="7">
        <f t="shared" si="61"/>
        <v>993000</v>
      </c>
      <c r="J665" s="8" t="e">
        <f t="shared" si="62"/>
        <v>#VALUE!</v>
      </c>
      <c r="K665">
        <v>662</v>
      </c>
    </row>
    <row r="666" spans="4:11" x14ac:dyDescent="0.35">
      <c r="D666">
        <v>663</v>
      </c>
      <c r="E666" t="e">
        <f t="shared" si="63"/>
        <v>#VALUE!</v>
      </c>
      <c r="F666" t="str">
        <f t="shared" si="64"/>
        <v/>
      </c>
      <c r="G666" t="e">
        <f t="shared" si="65"/>
        <v>#VALUE!</v>
      </c>
      <c r="H666" s="6" t="e">
        <f t="shared" si="60"/>
        <v>#VALUE!</v>
      </c>
      <c r="I666" s="7">
        <f t="shared" si="61"/>
        <v>994500</v>
      </c>
      <c r="J666" s="8" t="e">
        <f t="shared" si="62"/>
        <v>#VALUE!</v>
      </c>
      <c r="K666">
        <v>663</v>
      </c>
    </row>
    <row r="667" spans="4:11" x14ac:dyDescent="0.35">
      <c r="D667">
        <v>664</v>
      </c>
      <c r="E667" t="e">
        <f t="shared" si="63"/>
        <v>#VALUE!</v>
      </c>
      <c r="F667" t="str">
        <f t="shared" si="64"/>
        <v/>
      </c>
      <c r="G667" t="e">
        <f t="shared" si="65"/>
        <v>#VALUE!</v>
      </c>
      <c r="H667" s="6" t="e">
        <f t="shared" si="60"/>
        <v>#VALUE!</v>
      </c>
      <c r="I667" s="7">
        <f t="shared" si="61"/>
        <v>996000</v>
      </c>
      <c r="J667" s="8" t="e">
        <f t="shared" si="62"/>
        <v>#VALUE!</v>
      </c>
      <c r="K667">
        <v>664</v>
      </c>
    </row>
    <row r="668" spans="4:11" x14ac:dyDescent="0.35">
      <c r="D668">
        <v>665</v>
      </c>
      <c r="E668" t="e">
        <f t="shared" si="63"/>
        <v>#VALUE!</v>
      </c>
      <c r="F668" t="str">
        <f t="shared" si="64"/>
        <v/>
      </c>
      <c r="G668" t="e">
        <f t="shared" si="65"/>
        <v>#VALUE!</v>
      </c>
      <c r="H668" s="6" t="e">
        <f t="shared" si="60"/>
        <v>#VALUE!</v>
      </c>
      <c r="I668" s="7">
        <f t="shared" si="61"/>
        <v>997500</v>
      </c>
      <c r="J668" s="8" t="e">
        <f t="shared" si="62"/>
        <v>#VALUE!</v>
      </c>
      <c r="K668">
        <v>665</v>
      </c>
    </row>
    <row r="669" spans="4:11" x14ac:dyDescent="0.35">
      <c r="D669">
        <v>666</v>
      </c>
      <c r="E669" t="e">
        <f t="shared" si="63"/>
        <v>#VALUE!</v>
      </c>
      <c r="F669" t="str">
        <f t="shared" si="64"/>
        <v/>
      </c>
      <c r="G669" t="e">
        <f t="shared" si="65"/>
        <v>#VALUE!</v>
      </c>
      <c r="H669" s="6" t="e">
        <f t="shared" si="60"/>
        <v>#VALUE!</v>
      </c>
      <c r="I669" s="7">
        <f t="shared" si="61"/>
        <v>999000</v>
      </c>
      <c r="J669" s="8" t="e">
        <f t="shared" si="62"/>
        <v>#VALUE!</v>
      </c>
      <c r="K669">
        <v>666</v>
      </c>
    </row>
    <row r="670" spans="4:11" x14ac:dyDescent="0.35">
      <c r="D670">
        <v>667</v>
      </c>
      <c r="E670" t="e">
        <f t="shared" si="63"/>
        <v>#VALUE!</v>
      </c>
      <c r="F670" t="str">
        <f t="shared" si="64"/>
        <v/>
      </c>
      <c r="G670" t="e">
        <f t="shared" si="65"/>
        <v>#VALUE!</v>
      </c>
      <c r="H670" s="6" t="e">
        <f t="shared" si="60"/>
        <v>#VALUE!</v>
      </c>
      <c r="I670" s="7">
        <f t="shared" si="61"/>
        <v>1000500</v>
      </c>
      <c r="J670" s="8" t="e">
        <f t="shared" si="62"/>
        <v>#VALUE!</v>
      </c>
      <c r="K670">
        <v>667</v>
      </c>
    </row>
    <row r="671" spans="4:11" x14ac:dyDescent="0.35">
      <c r="D671">
        <v>668</v>
      </c>
      <c r="E671" t="e">
        <f t="shared" si="63"/>
        <v>#VALUE!</v>
      </c>
      <c r="F671" t="str">
        <f t="shared" si="64"/>
        <v/>
      </c>
      <c r="G671" t="e">
        <f t="shared" si="65"/>
        <v>#VALUE!</v>
      </c>
      <c r="H671" s="6" t="e">
        <f t="shared" si="60"/>
        <v>#VALUE!</v>
      </c>
      <c r="I671" s="7">
        <f t="shared" si="61"/>
        <v>1002000</v>
      </c>
      <c r="J671" s="8" t="e">
        <f t="shared" si="62"/>
        <v>#VALUE!</v>
      </c>
      <c r="K671">
        <v>668</v>
      </c>
    </row>
    <row r="672" spans="4:11" x14ac:dyDescent="0.35">
      <c r="D672">
        <v>669</v>
      </c>
      <c r="E672" t="e">
        <f t="shared" si="63"/>
        <v>#VALUE!</v>
      </c>
      <c r="F672" t="str">
        <f t="shared" si="64"/>
        <v/>
      </c>
      <c r="G672" t="e">
        <f t="shared" si="65"/>
        <v>#VALUE!</v>
      </c>
      <c r="H672" s="6" t="e">
        <f t="shared" si="60"/>
        <v>#VALUE!</v>
      </c>
      <c r="I672" s="7">
        <f t="shared" si="61"/>
        <v>1003500</v>
      </c>
      <c r="J672" s="8" t="e">
        <f t="shared" si="62"/>
        <v>#VALUE!</v>
      </c>
      <c r="K672">
        <v>669</v>
      </c>
    </row>
    <row r="673" spans="4:11" x14ac:dyDescent="0.35">
      <c r="D673">
        <v>670</v>
      </c>
      <c r="E673" t="e">
        <f t="shared" si="63"/>
        <v>#VALUE!</v>
      </c>
      <c r="F673" t="str">
        <f t="shared" si="64"/>
        <v/>
      </c>
      <c r="G673" t="e">
        <f t="shared" si="65"/>
        <v>#VALUE!</v>
      </c>
      <c r="H673" s="6" t="e">
        <f t="shared" si="60"/>
        <v>#VALUE!</v>
      </c>
      <c r="I673" s="7">
        <f t="shared" si="61"/>
        <v>1005000</v>
      </c>
      <c r="J673" s="8" t="e">
        <f t="shared" si="62"/>
        <v>#VALUE!</v>
      </c>
      <c r="K673">
        <v>670</v>
      </c>
    </row>
    <row r="674" spans="4:11" x14ac:dyDescent="0.35">
      <c r="D674">
        <v>671</v>
      </c>
      <c r="E674" t="e">
        <f t="shared" si="63"/>
        <v>#VALUE!</v>
      </c>
      <c r="F674" t="str">
        <f t="shared" si="64"/>
        <v/>
      </c>
      <c r="G674" t="e">
        <f t="shared" si="65"/>
        <v>#VALUE!</v>
      </c>
      <c r="H674" s="6" t="e">
        <f t="shared" si="60"/>
        <v>#VALUE!</v>
      </c>
      <c r="I674" s="7">
        <f t="shared" si="61"/>
        <v>1006500</v>
      </c>
      <c r="J674" s="8" t="e">
        <f t="shared" si="62"/>
        <v>#VALUE!</v>
      </c>
      <c r="K674">
        <v>671</v>
      </c>
    </row>
    <row r="675" spans="4:11" x14ac:dyDescent="0.35">
      <c r="D675">
        <v>672</v>
      </c>
      <c r="E675" t="e">
        <f t="shared" si="63"/>
        <v>#VALUE!</v>
      </c>
      <c r="F675" t="str">
        <f t="shared" si="64"/>
        <v/>
      </c>
      <c r="G675" t="e">
        <f t="shared" si="65"/>
        <v>#VALUE!</v>
      </c>
      <c r="H675" s="6" t="e">
        <f t="shared" si="60"/>
        <v>#VALUE!</v>
      </c>
      <c r="I675" s="7">
        <f t="shared" si="61"/>
        <v>1008000</v>
      </c>
      <c r="J675" s="8" t="e">
        <f t="shared" si="62"/>
        <v>#VALUE!</v>
      </c>
      <c r="K675">
        <v>672</v>
      </c>
    </row>
    <row r="676" spans="4:11" x14ac:dyDescent="0.35">
      <c r="D676">
        <v>673</v>
      </c>
      <c r="E676" t="e">
        <f t="shared" si="63"/>
        <v>#VALUE!</v>
      </c>
      <c r="F676" t="str">
        <f t="shared" si="64"/>
        <v/>
      </c>
      <c r="G676" t="e">
        <f t="shared" si="65"/>
        <v>#VALUE!</v>
      </c>
      <c r="H676" s="6" t="e">
        <f t="shared" si="60"/>
        <v>#VALUE!</v>
      </c>
      <c r="I676" s="7">
        <f t="shared" si="61"/>
        <v>1009500</v>
      </c>
      <c r="J676" s="8" t="e">
        <f t="shared" si="62"/>
        <v>#VALUE!</v>
      </c>
      <c r="K676">
        <v>673</v>
      </c>
    </row>
    <row r="677" spans="4:11" x14ac:dyDescent="0.35">
      <c r="D677">
        <v>674</v>
      </c>
      <c r="E677" t="e">
        <f t="shared" si="63"/>
        <v>#VALUE!</v>
      </c>
      <c r="F677" t="str">
        <f t="shared" si="64"/>
        <v/>
      </c>
      <c r="G677" t="e">
        <f t="shared" si="65"/>
        <v>#VALUE!</v>
      </c>
      <c r="H677" s="6" t="e">
        <f t="shared" si="60"/>
        <v>#VALUE!</v>
      </c>
      <c r="I677" s="7">
        <f t="shared" si="61"/>
        <v>1011000</v>
      </c>
      <c r="J677" s="8" t="e">
        <f t="shared" si="62"/>
        <v>#VALUE!</v>
      </c>
      <c r="K677">
        <v>674</v>
      </c>
    </row>
    <row r="678" spans="4:11" x14ac:dyDescent="0.35">
      <c r="D678">
        <v>675</v>
      </c>
      <c r="E678" t="e">
        <f t="shared" si="63"/>
        <v>#VALUE!</v>
      </c>
      <c r="F678" t="str">
        <f t="shared" si="64"/>
        <v/>
      </c>
      <c r="G678" t="e">
        <f t="shared" si="65"/>
        <v>#VALUE!</v>
      </c>
      <c r="H678" s="6" t="e">
        <f t="shared" si="60"/>
        <v>#VALUE!</v>
      </c>
      <c r="I678" s="7">
        <f t="shared" si="61"/>
        <v>1012500</v>
      </c>
      <c r="J678" s="8" t="e">
        <f t="shared" si="62"/>
        <v>#VALUE!</v>
      </c>
      <c r="K678">
        <v>675</v>
      </c>
    </row>
    <row r="679" spans="4:11" x14ac:dyDescent="0.35">
      <c r="D679">
        <v>676</v>
      </c>
      <c r="E679" t="e">
        <f t="shared" si="63"/>
        <v>#VALUE!</v>
      </c>
      <c r="F679" t="str">
        <f t="shared" si="64"/>
        <v/>
      </c>
      <c r="G679" t="e">
        <f t="shared" si="65"/>
        <v>#VALUE!</v>
      </c>
      <c r="H679" s="6" t="e">
        <f t="shared" si="60"/>
        <v>#VALUE!</v>
      </c>
      <c r="I679" s="7">
        <f t="shared" si="61"/>
        <v>1014000</v>
      </c>
      <c r="J679" s="8" t="e">
        <f t="shared" si="62"/>
        <v>#VALUE!</v>
      </c>
      <c r="K679">
        <v>676</v>
      </c>
    </row>
    <row r="680" spans="4:11" x14ac:dyDescent="0.35">
      <c r="D680">
        <v>677</v>
      </c>
      <c r="E680" t="e">
        <f t="shared" si="63"/>
        <v>#VALUE!</v>
      </c>
      <c r="F680" t="str">
        <f t="shared" si="64"/>
        <v/>
      </c>
      <c r="G680" t="e">
        <f t="shared" si="65"/>
        <v>#VALUE!</v>
      </c>
      <c r="H680" s="6" t="e">
        <f t="shared" si="60"/>
        <v>#VALUE!</v>
      </c>
      <c r="I680" s="7">
        <f t="shared" si="61"/>
        <v>1015500</v>
      </c>
      <c r="J680" s="8" t="e">
        <f t="shared" si="62"/>
        <v>#VALUE!</v>
      </c>
      <c r="K680">
        <v>677</v>
      </c>
    </row>
    <row r="681" spans="4:11" x14ac:dyDescent="0.35">
      <c r="D681">
        <v>678</v>
      </c>
      <c r="E681" t="e">
        <f t="shared" si="63"/>
        <v>#VALUE!</v>
      </c>
      <c r="F681" t="str">
        <f t="shared" si="64"/>
        <v/>
      </c>
      <c r="G681" t="e">
        <f t="shared" si="65"/>
        <v>#VALUE!</v>
      </c>
      <c r="H681" s="6" t="e">
        <f t="shared" si="60"/>
        <v>#VALUE!</v>
      </c>
      <c r="I681" s="7">
        <f t="shared" si="61"/>
        <v>1017000</v>
      </c>
      <c r="J681" s="8" t="e">
        <f t="shared" si="62"/>
        <v>#VALUE!</v>
      </c>
      <c r="K681">
        <v>678</v>
      </c>
    </row>
    <row r="682" spans="4:11" x14ac:dyDescent="0.35">
      <c r="D682">
        <v>679</v>
      </c>
      <c r="E682" t="e">
        <f t="shared" si="63"/>
        <v>#VALUE!</v>
      </c>
      <c r="F682" t="str">
        <f t="shared" si="64"/>
        <v/>
      </c>
      <c r="G682" t="e">
        <f t="shared" si="65"/>
        <v>#VALUE!</v>
      </c>
      <c r="H682" s="6" t="e">
        <f t="shared" si="60"/>
        <v>#VALUE!</v>
      </c>
      <c r="I682" s="7">
        <f t="shared" si="61"/>
        <v>1018500</v>
      </c>
      <c r="J682" s="8" t="e">
        <f t="shared" si="62"/>
        <v>#VALUE!</v>
      </c>
      <c r="K682">
        <v>679</v>
      </c>
    </row>
    <row r="683" spans="4:11" x14ac:dyDescent="0.35">
      <c r="D683">
        <v>680</v>
      </c>
      <c r="E683" t="e">
        <f t="shared" si="63"/>
        <v>#VALUE!</v>
      </c>
      <c r="F683" t="str">
        <f t="shared" si="64"/>
        <v/>
      </c>
      <c r="G683" t="e">
        <f t="shared" si="65"/>
        <v>#VALUE!</v>
      </c>
      <c r="H683" s="6" t="e">
        <f t="shared" si="60"/>
        <v>#VALUE!</v>
      </c>
      <c r="I683" s="7">
        <f t="shared" si="61"/>
        <v>1020000</v>
      </c>
      <c r="J683" s="8" t="e">
        <f t="shared" si="62"/>
        <v>#VALUE!</v>
      </c>
      <c r="K683">
        <v>680</v>
      </c>
    </row>
    <row r="684" spans="4:11" x14ac:dyDescent="0.35">
      <c r="D684">
        <v>681</v>
      </c>
      <c r="E684" t="e">
        <f t="shared" si="63"/>
        <v>#VALUE!</v>
      </c>
      <c r="F684" t="str">
        <f t="shared" si="64"/>
        <v/>
      </c>
      <c r="G684" t="e">
        <f t="shared" si="65"/>
        <v>#VALUE!</v>
      </c>
      <c r="H684" s="6" t="e">
        <f t="shared" si="60"/>
        <v>#VALUE!</v>
      </c>
      <c r="I684" s="7">
        <f t="shared" si="61"/>
        <v>1021500</v>
      </c>
      <c r="J684" s="8" t="e">
        <f t="shared" si="62"/>
        <v>#VALUE!</v>
      </c>
      <c r="K684">
        <v>681</v>
      </c>
    </row>
    <row r="685" spans="4:11" x14ac:dyDescent="0.35">
      <c r="D685">
        <v>682</v>
      </c>
      <c r="E685" t="e">
        <f t="shared" si="63"/>
        <v>#VALUE!</v>
      </c>
      <c r="F685" t="str">
        <f t="shared" si="64"/>
        <v/>
      </c>
      <c r="G685" t="e">
        <f t="shared" si="65"/>
        <v>#VALUE!</v>
      </c>
      <c r="H685" s="6" t="e">
        <f t="shared" si="60"/>
        <v>#VALUE!</v>
      </c>
      <c r="I685" s="7">
        <f t="shared" si="61"/>
        <v>1023000</v>
      </c>
      <c r="J685" s="8" t="e">
        <f t="shared" si="62"/>
        <v>#VALUE!</v>
      </c>
      <c r="K685">
        <v>682</v>
      </c>
    </row>
    <row r="686" spans="4:11" x14ac:dyDescent="0.35">
      <c r="D686">
        <v>683</v>
      </c>
      <c r="E686" t="e">
        <f t="shared" si="63"/>
        <v>#VALUE!</v>
      </c>
      <c r="F686" t="str">
        <f t="shared" si="64"/>
        <v/>
      </c>
      <c r="G686" t="e">
        <f t="shared" si="65"/>
        <v>#VALUE!</v>
      </c>
      <c r="H686" s="6" t="e">
        <f t="shared" si="60"/>
        <v>#VALUE!</v>
      </c>
      <c r="I686" s="7">
        <f t="shared" si="61"/>
        <v>1024500</v>
      </c>
      <c r="J686" s="8" t="e">
        <f t="shared" si="62"/>
        <v>#VALUE!</v>
      </c>
      <c r="K686">
        <v>683</v>
      </c>
    </row>
    <row r="687" spans="4:11" x14ac:dyDescent="0.35">
      <c r="D687">
        <v>684</v>
      </c>
      <c r="E687" t="e">
        <f t="shared" si="63"/>
        <v>#VALUE!</v>
      </c>
      <c r="F687" t="str">
        <f t="shared" si="64"/>
        <v/>
      </c>
      <c r="G687" t="e">
        <f t="shared" si="65"/>
        <v>#VALUE!</v>
      </c>
      <c r="H687" s="6" t="e">
        <f t="shared" si="60"/>
        <v>#VALUE!</v>
      </c>
      <c r="I687" s="7">
        <f t="shared" si="61"/>
        <v>1026000</v>
      </c>
      <c r="J687" s="8" t="e">
        <f t="shared" si="62"/>
        <v>#VALUE!</v>
      </c>
      <c r="K687">
        <v>684</v>
      </c>
    </row>
    <row r="688" spans="4:11" x14ac:dyDescent="0.35">
      <c r="D688">
        <v>685</v>
      </c>
      <c r="E688" t="e">
        <f t="shared" si="63"/>
        <v>#VALUE!</v>
      </c>
      <c r="F688" t="str">
        <f t="shared" si="64"/>
        <v/>
      </c>
      <c r="G688" t="e">
        <f t="shared" si="65"/>
        <v>#VALUE!</v>
      </c>
      <c r="H688" s="6" t="e">
        <f t="shared" si="60"/>
        <v>#VALUE!</v>
      </c>
      <c r="I688" s="7">
        <f t="shared" si="61"/>
        <v>1027500</v>
      </c>
      <c r="J688" s="8" t="e">
        <f t="shared" si="62"/>
        <v>#VALUE!</v>
      </c>
      <c r="K688">
        <v>685</v>
      </c>
    </row>
    <row r="689" spans="4:11" x14ac:dyDescent="0.35">
      <c r="D689">
        <v>686</v>
      </c>
      <c r="E689" t="e">
        <f t="shared" si="63"/>
        <v>#VALUE!</v>
      </c>
      <c r="F689" t="str">
        <f t="shared" si="64"/>
        <v/>
      </c>
      <c r="G689" t="e">
        <f t="shared" si="65"/>
        <v>#VALUE!</v>
      </c>
      <c r="H689" s="6" t="e">
        <f t="shared" si="60"/>
        <v>#VALUE!</v>
      </c>
      <c r="I689" s="7">
        <f t="shared" si="61"/>
        <v>1029000</v>
      </c>
      <c r="J689" s="8" t="e">
        <f t="shared" si="62"/>
        <v>#VALUE!</v>
      </c>
      <c r="K689">
        <v>686</v>
      </c>
    </row>
    <row r="690" spans="4:11" x14ac:dyDescent="0.35">
      <c r="D690">
        <v>687</v>
      </c>
      <c r="E690" t="e">
        <f t="shared" si="63"/>
        <v>#VALUE!</v>
      </c>
      <c r="F690" t="str">
        <f t="shared" si="64"/>
        <v/>
      </c>
      <c r="G690" t="e">
        <f t="shared" si="65"/>
        <v>#VALUE!</v>
      </c>
      <c r="H690" s="6" t="e">
        <f t="shared" si="60"/>
        <v>#VALUE!</v>
      </c>
      <c r="I690" s="7">
        <f t="shared" si="61"/>
        <v>1030500</v>
      </c>
      <c r="J690" s="8" t="e">
        <f t="shared" si="62"/>
        <v>#VALUE!</v>
      </c>
      <c r="K690">
        <v>687</v>
      </c>
    </row>
    <row r="691" spans="4:11" x14ac:dyDescent="0.35">
      <c r="D691">
        <v>688</v>
      </c>
      <c r="E691" t="e">
        <f t="shared" si="63"/>
        <v>#VALUE!</v>
      </c>
      <c r="F691" t="str">
        <f t="shared" si="64"/>
        <v/>
      </c>
      <c r="G691" t="e">
        <f t="shared" si="65"/>
        <v>#VALUE!</v>
      </c>
      <c r="H691" s="6" t="e">
        <f t="shared" si="60"/>
        <v>#VALUE!</v>
      </c>
      <c r="I691" s="7">
        <f t="shared" si="61"/>
        <v>1032000</v>
      </c>
      <c r="J691" s="8" t="e">
        <f t="shared" si="62"/>
        <v>#VALUE!</v>
      </c>
      <c r="K691">
        <v>688</v>
      </c>
    </row>
    <row r="692" spans="4:11" x14ac:dyDescent="0.35">
      <c r="D692">
        <v>689</v>
      </c>
      <c r="E692" t="e">
        <f t="shared" si="63"/>
        <v>#VALUE!</v>
      </c>
      <c r="F692" t="str">
        <f t="shared" si="64"/>
        <v/>
      </c>
      <c r="G692" t="e">
        <f t="shared" si="65"/>
        <v>#VALUE!</v>
      </c>
      <c r="H692" s="6" t="e">
        <f t="shared" si="60"/>
        <v>#VALUE!</v>
      </c>
      <c r="I692" s="7">
        <f t="shared" si="61"/>
        <v>1033500</v>
      </c>
      <c r="J692" s="8" t="e">
        <f t="shared" si="62"/>
        <v>#VALUE!</v>
      </c>
      <c r="K692">
        <v>689</v>
      </c>
    </row>
    <row r="693" spans="4:11" x14ac:dyDescent="0.35">
      <c r="D693">
        <v>690</v>
      </c>
      <c r="E693" t="e">
        <f t="shared" si="63"/>
        <v>#VALUE!</v>
      </c>
      <c r="F693" t="str">
        <f t="shared" si="64"/>
        <v/>
      </c>
      <c r="G693" t="e">
        <f t="shared" si="65"/>
        <v>#VALUE!</v>
      </c>
      <c r="H693" s="6" t="e">
        <f t="shared" si="60"/>
        <v>#VALUE!</v>
      </c>
      <c r="I693" s="7">
        <f t="shared" si="61"/>
        <v>1035000</v>
      </c>
      <c r="J693" s="8" t="e">
        <f t="shared" si="62"/>
        <v>#VALUE!</v>
      </c>
      <c r="K693">
        <v>690</v>
      </c>
    </row>
    <row r="694" spans="4:11" x14ac:dyDescent="0.35">
      <c r="D694">
        <v>691</v>
      </c>
      <c r="E694" t="e">
        <f t="shared" si="63"/>
        <v>#VALUE!</v>
      </c>
      <c r="F694" t="str">
        <f t="shared" si="64"/>
        <v/>
      </c>
      <c r="G694" t="e">
        <f t="shared" si="65"/>
        <v>#VALUE!</v>
      </c>
      <c r="H694" s="6" t="e">
        <f t="shared" si="60"/>
        <v>#VALUE!</v>
      </c>
      <c r="I694" s="7">
        <f t="shared" si="61"/>
        <v>1036500</v>
      </c>
      <c r="J694" s="8" t="e">
        <f t="shared" si="62"/>
        <v>#VALUE!</v>
      </c>
      <c r="K694">
        <v>691</v>
      </c>
    </row>
    <row r="695" spans="4:11" x14ac:dyDescent="0.35">
      <c r="D695">
        <v>692</v>
      </c>
      <c r="E695" t="e">
        <f t="shared" si="63"/>
        <v>#VALUE!</v>
      </c>
      <c r="F695" t="str">
        <f t="shared" si="64"/>
        <v/>
      </c>
      <c r="G695" t="e">
        <f t="shared" si="65"/>
        <v>#VALUE!</v>
      </c>
      <c r="H695" s="6" t="e">
        <f t="shared" si="60"/>
        <v>#VALUE!</v>
      </c>
      <c r="I695" s="7">
        <f t="shared" si="61"/>
        <v>1038000</v>
      </c>
      <c r="J695" s="8" t="e">
        <f t="shared" si="62"/>
        <v>#VALUE!</v>
      </c>
      <c r="K695">
        <v>692</v>
      </c>
    </row>
    <row r="696" spans="4:11" x14ac:dyDescent="0.35">
      <c r="D696">
        <v>693</v>
      </c>
      <c r="E696" t="e">
        <f t="shared" si="63"/>
        <v>#VALUE!</v>
      </c>
      <c r="F696" t="str">
        <f t="shared" si="64"/>
        <v/>
      </c>
      <c r="G696" t="e">
        <f t="shared" si="65"/>
        <v>#VALUE!</v>
      </c>
      <c r="H696" s="6" t="e">
        <f t="shared" si="60"/>
        <v>#VALUE!</v>
      </c>
      <c r="I696" s="7">
        <f t="shared" si="61"/>
        <v>1039500</v>
      </c>
      <c r="J696" s="8" t="e">
        <f t="shared" si="62"/>
        <v>#VALUE!</v>
      </c>
      <c r="K696">
        <v>693</v>
      </c>
    </row>
    <row r="697" spans="4:11" x14ac:dyDescent="0.35">
      <c r="D697">
        <v>694</v>
      </c>
      <c r="E697" t="e">
        <f t="shared" si="63"/>
        <v>#VALUE!</v>
      </c>
      <c r="F697" t="str">
        <f t="shared" si="64"/>
        <v/>
      </c>
      <c r="G697" t="e">
        <f t="shared" si="65"/>
        <v>#VALUE!</v>
      </c>
      <c r="H697" s="6" t="e">
        <f t="shared" si="60"/>
        <v>#VALUE!</v>
      </c>
      <c r="I697" s="7">
        <f t="shared" si="61"/>
        <v>1041000</v>
      </c>
      <c r="J697" s="8" t="e">
        <f t="shared" si="62"/>
        <v>#VALUE!</v>
      </c>
      <c r="K697">
        <v>694</v>
      </c>
    </row>
    <row r="698" spans="4:11" x14ac:dyDescent="0.35">
      <c r="D698">
        <v>695</v>
      </c>
      <c r="E698" t="e">
        <f t="shared" si="63"/>
        <v>#VALUE!</v>
      </c>
      <c r="F698" t="str">
        <f t="shared" si="64"/>
        <v/>
      </c>
      <c r="G698" t="e">
        <f t="shared" si="65"/>
        <v>#VALUE!</v>
      </c>
      <c r="H698" s="6" t="e">
        <f t="shared" si="60"/>
        <v>#VALUE!</v>
      </c>
      <c r="I698" s="7">
        <f t="shared" si="61"/>
        <v>1042500</v>
      </c>
      <c r="J698" s="8" t="e">
        <f t="shared" si="62"/>
        <v>#VALUE!</v>
      </c>
      <c r="K698">
        <v>695</v>
      </c>
    </row>
    <row r="699" spans="4:11" x14ac:dyDescent="0.35">
      <c r="D699">
        <v>696</v>
      </c>
      <c r="E699" t="e">
        <f t="shared" si="63"/>
        <v>#VALUE!</v>
      </c>
      <c r="F699" t="str">
        <f t="shared" si="64"/>
        <v/>
      </c>
      <c r="G699" t="e">
        <f t="shared" si="65"/>
        <v>#VALUE!</v>
      </c>
      <c r="H699" s="6" t="e">
        <f t="shared" si="60"/>
        <v>#VALUE!</v>
      </c>
      <c r="I699" s="7">
        <f t="shared" si="61"/>
        <v>1044000</v>
      </c>
      <c r="J699" s="8" t="e">
        <f t="shared" si="62"/>
        <v>#VALUE!</v>
      </c>
      <c r="K699">
        <v>696</v>
      </c>
    </row>
    <row r="700" spans="4:11" x14ac:dyDescent="0.35">
      <c r="D700">
        <v>697</v>
      </c>
      <c r="E700" t="e">
        <f t="shared" si="63"/>
        <v>#VALUE!</v>
      </c>
      <c r="F700" t="str">
        <f t="shared" si="64"/>
        <v/>
      </c>
      <c r="G700" t="e">
        <f t="shared" si="65"/>
        <v>#VALUE!</v>
      </c>
      <c r="H700" s="6" t="e">
        <f t="shared" si="60"/>
        <v>#VALUE!</v>
      </c>
      <c r="I700" s="7">
        <f t="shared" si="61"/>
        <v>1045500</v>
      </c>
      <c r="J700" s="8" t="e">
        <f t="shared" si="62"/>
        <v>#VALUE!</v>
      </c>
      <c r="K700">
        <v>697</v>
      </c>
    </row>
    <row r="701" spans="4:11" x14ac:dyDescent="0.35">
      <c r="D701">
        <v>698</v>
      </c>
      <c r="E701" t="e">
        <f t="shared" si="63"/>
        <v>#VALUE!</v>
      </c>
      <c r="F701" t="str">
        <f t="shared" si="64"/>
        <v/>
      </c>
      <c r="G701" t="e">
        <f t="shared" si="65"/>
        <v>#VALUE!</v>
      </c>
      <c r="H701" s="6" t="e">
        <f t="shared" si="60"/>
        <v>#VALUE!</v>
      </c>
      <c r="I701" s="7">
        <f t="shared" si="61"/>
        <v>1047000</v>
      </c>
      <c r="J701" s="8" t="e">
        <f t="shared" si="62"/>
        <v>#VALUE!</v>
      </c>
      <c r="K701">
        <v>698</v>
      </c>
    </row>
    <row r="702" spans="4:11" x14ac:dyDescent="0.35">
      <c r="D702">
        <v>699</v>
      </c>
      <c r="E702" t="e">
        <f t="shared" si="63"/>
        <v>#VALUE!</v>
      </c>
      <c r="F702" t="str">
        <f t="shared" si="64"/>
        <v/>
      </c>
      <c r="G702" t="e">
        <f t="shared" si="65"/>
        <v>#VALUE!</v>
      </c>
      <c r="H702" s="6" t="e">
        <f t="shared" si="60"/>
        <v>#VALUE!</v>
      </c>
      <c r="I702" s="7">
        <f t="shared" si="61"/>
        <v>1048500</v>
      </c>
      <c r="J702" s="8" t="e">
        <f t="shared" si="62"/>
        <v>#VALUE!</v>
      </c>
      <c r="K702">
        <v>699</v>
      </c>
    </row>
    <row r="703" spans="4:11" x14ac:dyDescent="0.35">
      <c r="D703">
        <v>700</v>
      </c>
      <c r="E703" t="e">
        <f t="shared" si="63"/>
        <v>#VALUE!</v>
      </c>
      <c r="F703" t="str">
        <f t="shared" si="64"/>
        <v/>
      </c>
      <c r="G703" t="e">
        <f t="shared" si="65"/>
        <v>#VALUE!</v>
      </c>
      <c r="H703" s="6" t="e">
        <f t="shared" si="60"/>
        <v>#VALUE!</v>
      </c>
      <c r="I703" s="7">
        <f t="shared" si="61"/>
        <v>1050000</v>
      </c>
      <c r="J703" s="8" t="e">
        <f t="shared" si="62"/>
        <v>#VALUE!</v>
      </c>
      <c r="K703">
        <v>700</v>
      </c>
    </row>
    <row r="704" spans="4:11" x14ac:dyDescent="0.35">
      <c r="D704">
        <v>701</v>
      </c>
      <c r="E704" t="e">
        <f t="shared" si="63"/>
        <v>#VALUE!</v>
      </c>
      <c r="F704" t="str">
        <f t="shared" si="64"/>
        <v/>
      </c>
      <c r="G704" t="e">
        <f t="shared" si="65"/>
        <v>#VALUE!</v>
      </c>
      <c r="H704" s="6" t="e">
        <f t="shared" si="60"/>
        <v>#VALUE!</v>
      </c>
      <c r="I704" s="7">
        <f t="shared" si="61"/>
        <v>1051500</v>
      </c>
      <c r="J704" s="8" t="e">
        <f t="shared" si="62"/>
        <v>#VALUE!</v>
      </c>
      <c r="K704">
        <v>701</v>
      </c>
    </row>
    <row r="705" spans="4:11" x14ac:dyDescent="0.35">
      <c r="D705">
        <v>702</v>
      </c>
      <c r="E705" t="e">
        <f t="shared" si="63"/>
        <v>#VALUE!</v>
      </c>
      <c r="F705" t="str">
        <f t="shared" si="64"/>
        <v/>
      </c>
      <c r="G705" t="e">
        <f t="shared" si="65"/>
        <v>#VALUE!</v>
      </c>
      <c r="H705" s="6" t="e">
        <f t="shared" si="60"/>
        <v>#VALUE!</v>
      </c>
      <c r="I705" s="7">
        <f t="shared" si="61"/>
        <v>1053000</v>
      </c>
      <c r="J705" s="8" t="e">
        <f t="shared" si="62"/>
        <v>#VALUE!</v>
      </c>
      <c r="K705">
        <v>702</v>
      </c>
    </row>
    <row r="706" spans="4:11" x14ac:dyDescent="0.35">
      <c r="D706">
        <v>703</v>
      </c>
      <c r="E706" t="e">
        <f t="shared" si="63"/>
        <v>#VALUE!</v>
      </c>
      <c r="F706" t="str">
        <f t="shared" si="64"/>
        <v/>
      </c>
      <c r="G706" t="e">
        <f t="shared" si="65"/>
        <v>#VALUE!</v>
      </c>
      <c r="H706" s="6" t="e">
        <f t="shared" si="60"/>
        <v>#VALUE!</v>
      </c>
      <c r="I706" s="7">
        <f t="shared" si="61"/>
        <v>1054500</v>
      </c>
      <c r="J706" s="8" t="e">
        <f t="shared" si="62"/>
        <v>#VALUE!</v>
      </c>
      <c r="K706">
        <v>703</v>
      </c>
    </row>
    <row r="707" spans="4:11" x14ac:dyDescent="0.35">
      <c r="D707">
        <v>704</v>
      </c>
      <c r="E707" t="e">
        <f t="shared" si="63"/>
        <v>#VALUE!</v>
      </c>
      <c r="F707" t="str">
        <f t="shared" si="64"/>
        <v/>
      </c>
      <c r="G707" t="e">
        <f t="shared" si="65"/>
        <v>#VALUE!</v>
      </c>
      <c r="H707" s="6" t="e">
        <f t="shared" ref="H707:H770" si="66">DMcostPERton*G707</f>
        <v>#VALUE!</v>
      </c>
      <c r="I707" s="7">
        <f t="shared" ref="I707:I770" si="67">CowPrice*D707</f>
        <v>1056000</v>
      </c>
      <c r="J707" s="8" t="e">
        <f t="shared" ref="J707:J770" si="68">I707-H707</f>
        <v>#VALUE!</v>
      </c>
      <c r="K707">
        <v>704</v>
      </c>
    </row>
    <row r="708" spans="4:11" x14ac:dyDescent="0.35">
      <c r="D708">
        <v>705</v>
      </c>
      <c r="E708" t="e">
        <f t="shared" ref="E708:E771" si="69">DMneeded-(DMcow*D708)</f>
        <v>#VALUE!</v>
      </c>
      <c r="F708" t="str">
        <f t="shared" ref="F708:F771" si="70">DMavailable</f>
        <v/>
      </c>
      <c r="G708" t="e">
        <f t="shared" ref="G708:G771" si="71">E708-F708</f>
        <v>#VALUE!</v>
      </c>
      <c r="H708" s="6" t="e">
        <f t="shared" si="66"/>
        <v>#VALUE!</v>
      </c>
      <c r="I708" s="7">
        <f t="shared" si="67"/>
        <v>1057500</v>
      </c>
      <c r="J708" s="8" t="e">
        <f t="shared" si="68"/>
        <v>#VALUE!</v>
      </c>
      <c r="K708">
        <v>705</v>
      </c>
    </row>
    <row r="709" spans="4:11" x14ac:dyDescent="0.35">
      <c r="D709">
        <v>706</v>
      </c>
      <c r="E709" t="e">
        <f t="shared" si="69"/>
        <v>#VALUE!</v>
      </c>
      <c r="F709" t="str">
        <f t="shared" si="70"/>
        <v/>
      </c>
      <c r="G709" t="e">
        <f t="shared" si="71"/>
        <v>#VALUE!</v>
      </c>
      <c r="H709" s="6" t="e">
        <f t="shared" si="66"/>
        <v>#VALUE!</v>
      </c>
      <c r="I709" s="7">
        <f t="shared" si="67"/>
        <v>1059000</v>
      </c>
      <c r="J709" s="8" t="e">
        <f t="shared" si="68"/>
        <v>#VALUE!</v>
      </c>
      <c r="K709">
        <v>706</v>
      </c>
    </row>
    <row r="710" spans="4:11" x14ac:dyDescent="0.35">
      <c r="D710">
        <v>707</v>
      </c>
      <c r="E710" t="e">
        <f t="shared" si="69"/>
        <v>#VALUE!</v>
      </c>
      <c r="F710" t="str">
        <f t="shared" si="70"/>
        <v/>
      </c>
      <c r="G710" t="e">
        <f t="shared" si="71"/>
        <v>#VALUE!</v>
      </c>
      <c r="H710" s="6" t="e">
        <f t="shared" si="66"/>
        <v>#VALUE!</v>
      </c>
      <c r="I710" s="7">
        <f t="shared" si="67"/>
        <v>1060500</v>
      </c>
      <c r="J710" s="8" t="e">
        <f t="shared" si="68"/>
        <v>#VALUE!</v>
      </c>
      <c r="K710">
        <v>707</v>
      </c>
    </row>
    <row r="711" spans="4:11" x14ac:dyDescent="0.35">
      <c r="D711">
        <v>708</v>
      </c>
      <c r="E711" t="e">
        <f t="shared" si="69"/>
        <v>#VALUE!</v>
      </c>
      <c r="F711" t="str">
        <f t="shared" si="70"/>
        <v/>
      </c>
      <c r="G711" t="e">
        <f t="shared" si="71"/>
        <v>#VALUE!</v>
      </c>
      <c r="H711" s="6" t="e">
        <f t="shared" si="66"/>
        <v>#VALUE!</v>
      </c>
      <c r="I711" s="7">
        <f t="shared" si="67"/>
        <v>1062000</v>
      </c>
      <c r="J711" s="8" t="e">
        <f t="shared" si="68"/>
        <v>#VALUE!</v>
      </c>
      <c r="K711">
        <v>708</v>
      </c>
    </row>
    <row r="712" spans="4:11" x14ac:dyDescent="0.35">
      <c r="D712">
        <v>709</v>
      </c>
      <c r="E712" t="e">
        <f t="shared" si="69"/>
        <v>#VALUE!</v>
      </c>
      <c r="F712" t="str">
        <f t="shared" si="70"/>
        <v/>
      </c>
      <c r="G712" t="e">
        <f t="shared" si="71"/>
        <v>#VALUE!</v>
      </c>
      <c r="H712" s="6" t="e">
        <f t="shared" si="66"/>
        <v>#VALUE!</v>
      </c>
      <c r="I712" s="7">
        <f t="shared" si="67"/>
        <v>1063500</v>
      </c>
      <c r="J712" s="8" t="e">
        <f t="shared" si="68"/>
        <v>#VALUE!</v>
      </c>
      <c r="K712">
        <v>709</v>
      </c>
    </row>
    <row r="713" spans="4:11" x14ac:dyDescent="0.35">
      <c r="D713">
        <v>710</v>
      </c>
      <c r="E713" t="e">
        <f t="shared" si="69"/>
        <v>#VALUE!</v>
      </c>
      <c r="F713" t="str">
        <f t="shared" si="70"/>
        <v/>
      </c>
      <c r="G713" t="e">
        <f t="shared" si="71"/>
        <v>#VALUE!</v>
      </c>
      <c r="H713" s="6" t="e">
        <f t="shared" si="66"/>
        <v>#VALUE!</v>
      </c>
      <c r="I713" s="7">
        <f t="shared" si="67"/>
        <v>1065000</v>
      </c>
      <c r="J713" s="8" t="e">
        <f t="shared" si="68"/>
        <v>#VALUE!</v>
      </c>
      <c r="K713">
        <v>710</v>
      </c>
    </row>
    <row r="714" spans="4:11" x14ac:dyDescent="0.35">
      <c r="D714">
        <v>711</v>
      </c>
      <c r="E714" t="e">
        <f t="shared" si="69"/>
        <v>#VALUE!</v>
      </c>
      <c r="F714" t="str">
        <f t="shared" si="70"/>
        <v/>
      </c>
      <c r="G714" t="e">
        <f t="shared" si="71"/>
        <v>#VALUE!</v>
      </c>
      <c r="H714" s="6" t="e">
        <f t="shared" si="66"/>
        <v>#VALUE!</v>
      </c>
      <c r="I714" s="7">
        <f t="shared" si="67"/>
        <v>1066500</v>
      </c>
      <c r="J714" s="8" t="e">
        <f t="shared" si="68"/>
        <v>#VALUE!</v>
      </c>
      <c r="K714">
        <v>711</v>
      </c>
    </row>
    <row r="715" spans="4:11" x14ac:dyDescent="0.35">
      <c r="D715">
        <v>712</v>
      </c>
      <c r="E715" t="e">
        <f t="shared" si="69"/>
        <v>#VALUE!</v>
      </c>
      <c r="F715" t="str">
        <f t="shared" si="70"/>
        <v/>
      </c>
      <c r="G715" t="e">
        <f t="shared" si="71"/>
        <v>#VALUE!</v>
      </c>
      <c r="H715" s="6" t="e">
        <f t="shared" si="66"/>
        <v>#VALUE!</v>
      </c>
      <c r="I715" s="7">
        <f t="shared" si="67"/>
        <v>1068000</v>
      </c>
      <c r="J715" s="8" t="e">
        <f t="shared" si="68"/>
        <v>#VALUE!</v>
      </c>
      <c r="K715">
        <v>712</v>
      </c>
    </row>
    <row r="716" spans="4:11" x14ac:dyDescent="0.35">
      <c r="D716">
        <v>713</v>
      </c>
      <c r="E716" t="e">
        <f t="shared" si="69"/>
        <v>#VALUE!</v>
      </c>
      <c r="F716" t="str">
        <f t="shared" si="70"/>
        <v/>
      </c>
      <c r="G716" t="e">
        <f t="shared" si="71"/>
        <v>#VALUE!</v>
      </c>
      <c r="H716" s="6" t="e">
        <f t="shared" si="66"/>
        <v>#VALUE!</v>
      </c>
      <c r="I716" s="7">
        <f t="shared" si="67"/>
        <v>1069500</v>
      </c>
      <c r="J716" s="8" t="e">
        <f t="shared" si="68"/>
        <v>#VALUE!</v>
      </c>
      <c r="K716">
        <v>713</v>
      </c>
    </row>
    <row r="717" spans="4:11" x14ac:dyDescent="0.35">
      <c r="D717">
        <v>714</v>
      </c>
      <c r="E717" t="e">
        <f t="shared" si="69"/>
        <v>#VALUE!</v>
      </c>
      <c r="F717" t="str">
        <f t="shared" si="70"/>
        <v/>
      </c>
      <c r="G717" t="e">
        <f t="shared" si="71"/>
        <v>#VALUE!</v>
      </c>
      <c r="H717" s="6" t="e">
        <f t="shared" si="66"/>
        <v>#VALUE!</v>
      </c>
      <c r="I717" s="7">
        <f t="shared" si="67"/>
        <v>1071000</v>
      </c>
      <c r="J717" s="8" t="e">
        <f t="shared" si="68"/>
        <v>#VALUE!</v>
      </c>
      <c r="K717">
        <v>714</v>
      </c>
    </row>
    <row r="718" spans="4:11" x14ac:dyDescent="0.35">
      <c r="D718">
        <v>715</v>
      </c>
      <c r="E718" t="e">
        <f t="shared" si="69"/>
        <v>#VALUE!</v>
      </c>
      <c r="F718" t="str">
        <f t="shared" si="70"/>
        <v/>
      </c>
      <c r="G718" t="e">
        <f t="shared" si="71"/>
        <v>#VALUE!</v>
      </c>
      <c r="H718" s="6" t="e">
        <f t="shared" si="66"/>
        <v>#VALUE!</v>
      </c>
      <c r="I718" s="7">
        <f t="shared" si="67"/>
        <v>1072500</v>
      </c>
      <c r="J718" s="8" t="e">
        <f t="shared" si="68"/>
        <v>#VALUE!</v>
      </c>
      <c r="K718">
        <v>715</v>
      </c>
    </row>
    <row r="719" spans="4:11" x14ac:dyDescent="0.35">
      <c r="D719">
        <v>716</v>
      </c>
      <c r="E719" t="e">
        <f t="shared" si="69"/>
        <v>#VALUE!</v>
      </c>
      <c r="F719" t="str">
        <f t="shared" si="70"/>
        <v/>
      </c>
      <c r="G719" t="e">
        <f t="shared" si="71"/>
        <v>#VALUE!</v>
      </c>
      <c r="H719" s="6" t="e">
        <f t="shared" si="66"/>
        <v>#VALUE!</v>
      </c>
      <c r="I719" s="7">
        <f t="shared" si="67"/>
        <v>1074000</v>
      </c>
      <c r="J719" s="8" t="e">
        <f t="shared" si="68"/>
        <v>#VALUE!</v>
      </c>
      <c r="K719">
        <v>716</v>
      </c>
    </row>
    <row r="720" spans="4:11" x14ac:dyDescent="0.35">
      <c r="D720">
        <v>717</v>
      </c>
      <c r="E720" t="e">
        <f t="shared" si="69"/>
        <v>#VALUE!</v>
      </c>
      <c r="F720" t="str">
        <f t="shared" si="70"/>
        <v/>
      </c>
      <c r="G720" t="e">
        <f t="shared" si="71"/>
        <v>#VALUE!</v>
      </c>
      <c r="H720" s="6" t="e">
        <f t="shared" si="66"/>
        <v>#VALUE!</v>
      </c>
      <c r="I720" s="7">
        <f t="shared" si="67"/>
        <v>1075500</v>
      </c>
      <c r="J720" s="8" t="e">
        <f t="shared" si="68"/>
        <v>#VALUE!</v>
      </c>
      <c r="K720">
        <v>717</v>
      </c>
    </row>
    <row r="721" spans="4:11" x14ac:dyDescent="0.35">
      <c r="D721">
        <v>718</v>
      </c>
      <c r="E721" t="e">
        <f t="shared" si="69"/>
        <v>#VALUE!</v>
      </c>
      <c r="F721" t="str">
        <f t="shared" si="70"/>
        <v/>
      </c>
      <c r="G721" t="e">
        <f t="shared" si="71"/>
        <v>#VALUE!</v>
      </c>
      <c r="H721" s="6" t="e">
        <f t="shared" si="66"/>
        <v>#VALUE!</v>
      </c>
      <c r="I721" s="7">
        <f t="shared" si="67"/>
        <v>1077000</v>
      </c>
      <c r="J721" s="8" t="e">
        <f t="shared" si="68"/>
        <v>#VALUE!</v>
      </c>
      <c r="K721">
        <v>718</v>
      </c>
    </row>
    <row r="722" spans="4:11" x14ac:dyDescent="0.35">
      <c r="D722">
        <v>719</v>
      </c>
      <c r="E722" t="e">
        <f t="shared" si="69"/>
        <v>#VALUE!</v>
      </c>
      <c r="F722" t="str">
        <f t="shared" si="70"/>
        <v/>
      </c>
      <c r="G722" t="e">
        <f t="shared" si="71"/>
        <v>#VALUE!</v>
      </c>
      <c r="H722" s="6" t="e">
        <f t="shared" si="66"/>
        <v>#VALUE!</v>
      </c>
      <c r="I722" s="7">
        <f t="shared" si="67"/>
        <v>1078500</v>
      </c>
      <c r="J722" s="8" t="e">
        <f t="shared" si="68"/>
        <v>#VALUE!</v>
      </c>
      <c r="K722">
        <v>719</v>
      </c>
    </row>
    <row r="723" spans="4:11" x14ac:dyDescent="0.35">
      <c r="D723">
        <v>720</v>
      </c>
      <c r="E723" t="e">
        <f t="shared" si="69"/>
        <v>#VALUE!</v>
      </c>
      <c r="F723" t="str">
        <f t="shared" si="70"/>
        <v/>
      </c>
      <c r="G723" t="e">
        <f t="shared" si="71"/>
        <v>#VALUE!</v>
      </c>
      <c r="H723" s="6" t="e">
        <f t="shared" si="66"/>
        <v>#VALUE!</v>
      </c>
      <c r="I723" s="7">
        <f t="shared" si="67"/>
        <v>1080000</v>
      </c>
      <c r="J723" s="8" t="e">
        <f t="shared" si="68"/>
        <v>#VALUE!</v>
      </c>
      <c r="K723">
        <v>720</v>
      </c>
    </row>
    <row r="724" spans="4:11" x14ac:dyDescent="0.35">
      <c r="D724">
        <v>721</v>
      </c>
      <c r="E724" t="e">
        <f t="shared" si="69"/>
        <v>#VALUE!</v>
      </c>
      <c r="F724" t="str">
        <f t="shared" si="70"/>
        <v/>
      </c>
      <c r="G724" t="e">
        <f t="shared" si="71"/>
        <v>#VALUE!</v>
      </c>
      <c r="H724" s="6" t="e">
        <f t="shared" si="66"/>
        <v>#VALUE!</v>
      </c>
      <c r="I724" s="7">
        <f t="shared" si="67"/>
        <v>1081500</v>
      </c>
      <c r="J724" s="8" t="e">
        <f t="shared" si="68"/>
        <v>#VALUE!</v>
      </c>
      <c r="K724">
        <v>721</v>
      </c>
    </row>
    <row r="725" spans="4:11" x14ac:dyDescent="0.35">
      <c r="D725">
        <v>722</v>
      </c>
      <c r="E725" t="e">
        <f t="shared" si="69"/>
        <v>#VALUE!</v>
      </c>
      <c r="F725" t="str">
        <f t="shared" si="70"/>
        <v/>
      </c>
      <c r="G725" t="e">
        <f t="shared" si="71"/>
        <v>#VALUE!</v>
      </c>
      <c r="H725" s="6" t="e">
        <f t="shared" si="66"/>
        <v>#VALUE!</v>
      </c>
      <c r="I725" s="7">
        <f t="shared" si="67"/>
        <v>1083000</v>
      </c>
      <c r="J725" s="8" t="e">
        <f t="shared" si="68"/>
        <v>#VALUE!</v>
      </c>
      <c r="K725">
        <v>722</v>
      </c>
    </row>
    <row r="726" spans="4:11" x14ac:dyDescent="0.35">
      <c r="D726">
        <v>723</v>
      </c>
      <c r="E726" t="e">
        <f t="shared" si="69"/>
        <v>#VALUE!</v>
      </c>
      <c r="F726" t="str">
        <f t="shared" si="70"/>
        <v/>
      </c>
      <c r="G726" t="e">
        <f t="shared" si="71"/>
        <v>#VALUE!</v>
      </c>
      <c r="H726" s="6" t="e">
        <f t="shared" si="66"/>
        <v>#VALUE!</v>
      </c>
      <c r="I726" s="7">
        <f t="shared" si="67"/>
        <v>1084500</v>
      </c>
      <c r="J726" s="8" t="e">
        <f t="shared" si="68"/>
        <v>#VALUE!</v>
      </c>
      <c r="K726">
        <v>723</v>
      </c>
    </row>
    <row r="727" spans="4:11" x14ac:dyDescent="0.35">
      <c r="D727">
        <v>724</v>
      </c>
      <c r="E727" t="e">
        <f t="shared" si="69"/>
        <v>#VALUE!</v>
      </c>
      <c r="F727" t="str">
        <f t="shared" si="70"/>
        <v/>
      </c>
      <c r="G727" t="e">
        <f t="shared" si="71"/>
        <v>#VALUE!</v>
      </c>
      <c r="H727" s="6" t="e">
        <f t="shared" si="66"/>
        <v>#VALUE!</v>
      </c>
      <c r="I727" s="7">
        <f t="shared" si="67"/>
        <v>1086000</v>
      </c>
      <c r="J727" s="8" t="e">
        <f t="shared" si="68"/>
        <v>#VALUE!</v>
      </c>
      <c r="K727">
        <v>724</v>
      </c>
    </row>
    <row r="728" spans="4:11" x14ac:dyDescent="0.35">
      <c r="D728">
        <v>725</v>
      </c>
      <c r="E728" t="e">
        <f t="shared" si="69"/>
        <v>#VALUE!</v>
      </c>
      <c r="F728" t="str">
        <f t="shared" si="70"/>
        <v/>
      </c>
      <c r="G728" t="e">
        <f t="shared" si="71"/>
        <v>#VALUE!</v>
      </c>
      <c r="H728" s="6" t="e">
        <f t="shared" si="66"/>
        <v>#VALUE!</v>
      </c>
      <c r="I728" s="7">
        <f t="shared" si="67"/>
        <v>1087500</v>
      </c>
      <c r="J728" s="8" t="e">
        <f t="shared" si="68"/>
        <v>#VALUE!</v>
      </c>
      <c r="K728">
        <v>725</v>
      </c>
    </row>
    <row r="729" spans="4:11" x14ac:dyDescent="0.35">
      <c r="D729">
        <v>726</v>
      </c>
      <c r="E729" t="e">
        <f t="shared" si="69"/>
        <v>#VALUE!</v>
      </c>
      <c r="F729" t="str">
        <f t="shared" si="70"/>
        <v/>
      </c>
      <c r="G729" t="e">
        <f t="shared" si="71"/>
        <v>#VALUE!</v>
      </c>
      <c r="H729" s="6" t="e">
        <f t="shared" si="66"/>
        <v>#VALUE!</v>
      </c>
      <c r="I729" s="7">
        <f t="shared" si="67"/>
        <v>1089000</v>
      </c>
      <c r="J729" s="8" t="e">
        <f t="shared" si="68"/>
        <v>#VALUE!</v>
      </c>
      <c r="K729">
        <v>726</v>
      </c>
    </row>
    <row r="730" spans="4:11" x14ac:dyDescent="0.35">
      <c r="D730">
        <v>727</v>
      </c>
      <c r="E730" t="e">
        <f t="shared" si="69"/>
        <v>#VALUE!</v>
      </c>
      <c r="F730" t="str">
        <f t="shared" si="70"/>
        <v/>
      </c>
      <c r="G730" t="e">
        <f t="shared" si="71"/>
        <v>#VALUE!</v>
      </c>
      <c r="H730" s="6" t="e">
        <f t="shared" si="66"/>
        <v>#VALUE!</v>
      </c>
      <c r="I730" s="7">
        <f t="shared" si="67"/>
        <v>1090500</v>
      </c>
      <c r="J730" s="8" t="e">
        <f t="shared" si="68"/>
        <v>#VALUE!</v>
      </c>
      <c r="K730">
        <v>727</v>
      </c>
    </row>
    <row r="731" spans="4:11" x14ac:dyDescent="0.35">
      <c r="D731">
        <v>728</v>
      </c>
      <c r="E731" t="e">
        <f t="shared" si="69"/>
        <v>#VALUE!</v>
      </c>
      <c r="F731" t="str">
        <f t="shared" si="70"/>
        <v/>
      </c>
      <c r="G731" t="e">
        <f t="shared" si="71"/>
        <v>#VALUE!</v>
      </c>
      <c r="H731" s="6" t="e">
        <f t="shared" si="66"/>
        <v>#VALUE!</v>
      </c>
      <c r="I731" s="7">
        <f t="shared" si="67"/>
        <v>1092000</v>
      </c>
      <c r="J731" s="8" t="e">
        <f t="shared" si="68"/>
        <v>#VALUE!</v>
      </c>
      <c r="K731">
        <v>728</v>
      </c>
    </row>
    <row r="732" spans="4:11" x14ac:dyDescent="0.35">
      <c r="D732">
        <v>729</v>
      </c>
      <c r="E732" t="e">
        <f t="shared" si="69"/>
        <v>#VALUE!</v>
      </c>
      <c r="F732" t="str">
        <f t="shared" si="70"/>
        <v/>
      </c>
      <c r="G732" t="e">
        <f t="shared" si="71"/>
        <v>#VALUE!</v>
      </c>
      <c r="H732" s="6" t="e">
        <f t="shared" si="66"/>
        <v>#VALUE!</v>
      </c>
      <c r="I732" s="7">
        <f t="shared" si="67"/>
        <v>1093500</v>
      </c>
      <c r="J732" s="8" t="e">
        <f t="shared" si="68"/>
        <v>#VALUE!</v>
      </c>
      <c r="K732">
        <v>729</v>
      </c>
    </row>
    <row r="733" spans="4:11" x14ac:dyDescent="0.35">
      <c r="D733">
        <v>730</v>
      </c>
      <c r="E733" t="e">
        <f t="shared" si="69"/>
        <v>#VALUE!</v>
      </c>
      <c r="F733" t="str">
        <f t="shared" si="70"/>
        <v/>
      </c>
      <c r="G733" t="e">
        <f t="shared" si="71"/>
        <v>#VALUE!</v>
      </c>
      <c r="H733" s="6" t="e">
        <f t="shared" si="66"/>
        <v>#VALUE!</v>
      </c>
      <c r="I733" s="7">
        <f t="shared" si="67"/>
        <v>1095000</v>
      </c>
      <c r="J733" s="8" t="e">
        <f t="shared" si="68"/>
        <v>#VALUE!</v>
      </c>
      <c r="K733">
        <v>730</v>
      </c>
    </row>
    <row r="734" spans="4:11" x14ac:dyDescent="0.35">
      <c r="D734">
        <v>731</v>
      </c>
      <c r="E734" t="e">
        <f t="shared" si="69"/>
        <v>#VALUE!</v>
      </c>
      <c r="F734" t="str">
        <f t="shared" si="70"/>
        <v/>
      </c>
      <c r="G734" t="e">
        <f t="shared" si="71"/>
        <v>#VALUE!</v>
      </c>
      <c r="H734" s="6" t="e">
        <f t="shared" si="66"/>
        <v>#VALUE!</v>
      </c>
      <c r="I734" s="7">
        <f t="shared" si="67"/>
        <v>1096500</v>
      </c>
      <c r="J734" s="8" t="e">
        <f t="shared" si="68"/>
        <v>#VALUE!</v>
      </c>
      <c r="K734">
        <v>731</v>
      </c>
    </row>
    <row r="735" spans="4:11" x14ac:dyDescent="0.35">
      <c r="D735">
        <v>732</v>
      </c>
      <c r="E735" t="e">
        <f t="shared" si="69"/>
        <v>#VALUE!</v>
      </c>
      <c r="F735" t="str">
        <f t="shared" si="70"/>
        <v/>
      </c>
      <c r="G735" t="e">
        <f t="shared" si="71"/>
        <v>#VALUE!</v>
      </c>
      <c r="H735" s="6" t="e">
        <f t="shared" si="66"/>
        <v>#VALUE!</v>
      </c>
      <c r="I735" s="7">
        <f t="shared" si="67"/>
        <v>1098000</v>
      </c>
      <c r="J735" s="8" t="e">
        <f t="shared" si="68"/>
        <v>#VALUE!</v>
      </c>
      <c r="K735">
        <v>732</v>
      </c>
    </row>
    <row r="736" spans="4:11" x14ac:dyDescent="0.35">
      <c r="D736">
        <v>733</v>
      </c>
      <c r="E736" t="e">
        <f t="shared" si="69"/>
        <v>#VALUE!</v>
      </c>
      <c r="F736" t="str">
        <f t="shared" si="70"/>
        <v/>
      </c>
      <c r="G736" t="e">
        <f t="shared" si="71"/>
        <v>#VALUE!</v>
      </c>
      <c r="H736" s="6" t="e">
        <f t="shared" si="66"/>
        <v>#VALUE!</v>
      </c>
      <c r="I736" s="7">
        <f t="shared" si="67"/>
        <v>1099500</v>
      </c>
      <c r="J736" s="8" t="e">
        <f t="shared" si="68"/>
        <v>#VALUE!</v>
      </c>
      <c r="K736">
        <v>733</v>
      </c>
    </row>
    <row r="737" spans="4:11" x14ac:dyDescent="0.35">
      <c r="D737">
        <v>734</v>
      </c>
      <c r="E737" t="e">
        <f t="shared" si="69"/>
        <v>#VALUE!</v>
      </c>
      <c r="F737" t="str">
        <f t="shared" si="70"/>
        <v/>
      </c>
      <c r="G737" t="e">
        <f t="shared" si="71"/>
        <v>#VALUE!</v>
      </c>
      <c r="H737" s="6" t="e">
        <f t="shared" si="66"/>
        <v>#VALUE!</v>
      </c>
      <c r="I737" s="7">
        <f t="shared" si="67"/>
        <v>1101000</v>
      </c>
      <c r="J737" s="8" t="e">
        <f t="shared" si="68"/>
        <v>#VALUE!</v>
      </c>
      <c r="K737">
        <v>734</v>
      </c>
    </row>
    <row r="738" spans="4:11" x14ac:dyDescent="0.35">
      <c r="D738">
        <v>735</v>
      </c>
      <c r="E738" t="e">
        <f t="shared" si="69"/>
        <v>#VALUE!</v>
      </c>
      <c r="F738" t="str">
        <f t="shared" si="70"/>
        <v/>
      </c>
      <c r="G738" t="e">
        <f t="shared" si="71"/>
        <v>#VALUE!</v>
      </c>
      <c r="H738" s="6" t="e">
        <f t="shared" si="66"/>
        <v>#VALUE!</v>
      </c>
      <c r="I738" s="7">
        <f t="shared" si="67"/>
        <v>1102500</v>
      </c>
      <c r="J738" s="8" t="e">
        <f t="shared" si="68"/>
        <v>#VALUE!</v>
      </c>
      <c r="K738">
        <v>735</v>
      </c>
    </row>
    <row r="739" spans="4:11" x14ac:dyDescent="0.35">
      <c r="D739">
        <v>736</v>
      </c>
      <c r="E739" t="e">
        <f t="shared" si="69"/>
        <v>#VALUE!</v>
      </c>
      <c r="F739" t="str">
        <f t="shared" si="70"/>
        <v/>
      </c>
      <c r="G739" t="e">
        <f t="shared" si="71"/>
        <v>#VALUE!</v>
      </c>
      <c r="H739" s="6" t="e">
        <f t="shared" si="66"/>
        <v>#VALUE!</v>
      </c>
      <c r="I739" s="7">
        <f t="shared" si="67"/>
        <v>1104000</v>
      </c>
      <c r="J739" s="8" t="e">
        <f t="shared" si="68"/>
        <v>#VALUE!</v>
      </c>
      <c r="K739">
        <v>736</v>
      </c>
    </row>
    <row r="740" spans="4:11" x14ac:dyDescent="0.35">
      <c r="D740">
        <v>737</v>
      </c>
      <c r="E740" t="e">
        <f t="shared" si="69"/>
        <v>#VALUE!</v>
      </c>
      <c r="F740" t="str">
        <f t="shared" si="70"/>
        <v/>
      </c>
      <c r="G740" t="e">
        <f t="shared" si="71"/>
        <v>#VALUE!</v>
      </c>
      <c r="H740" s="6" t="e">
        <f t="shared" si="66"/>
        <v>#VALUE!</v>
      </c>
      <c r="I740" s="7">
        <f t="shared" si="67"/>
        <v>1105500</v>
      </c>
      <c r="J740" s="8" t="e">
        <f t="shared" si="68"/>
        <v>#VALUE!</v>
      </c>
      <c r="K740">
        <v>737</v>
      </c>
    </row>
    <row r="741" spans="4:11" x14ac:dyDescent="0.35">
      <c r="D741">
        <v>738</v>
      </c>
      <c r="E741" t="e">
        <f t="shared" si="69"/>
        <v>#VALUE!</v>
      </c>
      <c r="F741" t="str">
        <f t="shared" si="70"/>
        <v/>
      </c>
      <c r="G741" t="e">
        <f t="shared" si="71"/>
        <v>#VALUE!</v>
      </c>
      <c r="H741" s="6" t="e">
        <f t="shared" si="66"/>
        <v>#VALUE!</v>
      </c>
      <c r="I741" s="7">
        <f t="shared" si="67"/>
        <v>1107000</v>
      </c>
      <c r="J741" s="8" t="e">
        <f t="shared" si="68"/>
        <v>#VALUE!</v>
      </c>
      <c r="K741">
        <v>738</v>
      </c>
    </row>
    <row r="742" spans="4:11" x14ac:dyDescent="0.35">
      <c r="D742">
        <v>739</v>
      </c>
      <c r="E742" t="e">
        <f t="shared" si="69"/>
        <v>#VALUE!</v>
      </c>
      <c r="F742" t="str">
        <f t="shared" si="70"/>
        <v/>
      </c>
      <c r="G742" t="e">
        <f t="shared" si="71"/>
        <v>#VALUE!</v>
      </c>
      <c r="H742" s="6" t="e">
        <f t="shared" si="66"/>
        <v>#VALUE!</v>
      </c>
      <c r="I742" s="7">
        <f t="shared" si="67"/>
        <v>1108500</v>
      </c>
      <c r="J742" s="8" t="e">
        <f t="shared" si="68"/>
        <v>#VALUE!</v>
      </c>
      <c r="K742">
        <v>739</v>
      </c>
    </row>
    <row r="743" spans="4:11" x14ac:dyDescent="0.35">
      <c r="D743">
        <v>740</v>
      </c>
      <c r="E743" t="e">
        <f t="shared" si="69"/>
        <v>#VALUE!</v>
      </c>
      <c r="F743" t="str">
        <f t="shared" si="70"/>
        <v/>
      </c>
      <c r="G743" t="e">
        <f t="shared" si="71"/>
        <v>#VALUE!</v>
      </c>
      <c r="H743" s="6" t="e">
        <f t="shared" si="66"/>
        <v>#VALUE!</v>
      </c>
      <c r="I743" s="7">
        <f t="shared" si="67"/>
        <v>1110000</v>
      </c>
      <c r="J743" s="8" t="e">
        <f t="shared" si="68"/>
        <v>#VALUE!</v>
      </c>
      <c r="K743">
        <v>740</v>
      </c>
    </row>
    <row r="744" spans="4:11" x14ac:dyDescent="0.35">
      <c r="D744">
        <v>741</v>
      </c>
      <c r="E744" t="e">
        <f t="shared" si="69"/>
        <v>#VALUE!</v>
      </c>
      <c r="F744" t="str">
        <f t="shared" si="70"/>
        <v/>
      </c>
      <c r="G744" t="e">
        <f t="shared" si="71"/>
        <v>#VALUE!</v>
      </c>
      <c r="H744" s="6" t="e">
        <f t="shared" si="66"/>
        <v>#VALUE!</v>
      </c>
      <c r="I744" s="7">
        <f t="shared" si="67"/>
        <v>1111500</v>
      </c>
      <c r="J744" s="8" t="e">
        <f t="shared" si="68"/>
        <v>#VALUE!</v>
      </c>
      <c r="K744">
        <v>741</v>
      </c>
    </row>
    <row r="745" spans="4:11" x14ac:dyDescent="0.35">
      <c r="D745">
        <v>742</v>
      </c>
      <c r="E745" t="e">
        <f t="shared" si="69"/>
        <v>#VALUE!</v>
      </c>
      <c r="F745" t="str">
        <f t="shared" si="70"/>
        <v/>
      </c>
      <c r="G745" t="e">
        <f t="shared" si="71"/>
        <v>#VALUE!</v>
      </c>
      <c r="H745" s="6" t="e">
        <f t="shared" si="66"/>
        <v>#VALUE!</v>
      </c>
      <c r="I745" s="7">
        <f t="shared" si="67"/>
        <v>1113000</v>
      </c>
      <c r="J745" s="8" t="e">
        <f t="shared" si="68"/>
        <v>#VALUE!</v>
      </c>
      <c r="K745">
        <v>742</v>
      </c>
    </row>
    <row r="746" spans="4:11" x14ac:dyDescent="0.35">
      <c r="D746">
        <v>743</v>
      </c>
      <c r="E746" t="e">
        <f t="shared" si="69"/>
        <v>#VALUE!</v>
      </c>
      <c r="F746" t="str">
        <f t="shared" si="70"/>
        <v/>
      </c>
      <c r="G746" t="e">
        <f t="shared" si="71"/>
        <v>#VALUE!</v>
      </c>
      <c r="H746" s="6" t="e">
        <f t="shared" si="66"/>
        <v>#VALUE!</v>
      </c>
      <c r="I746" s="7">
        <f t="shared" si="67"/>
        <v>1114500</v>
      </c>
      <c r="J746" s="8" t="e">
        <f t="shared" si="68"/>
        <v>#VALUE!</v>
      </c>
      <c r="K746">
        <v>743</v>
      </c>
    </row>
    <row r="747" spans="4:11" x14ac:dyDescent="0.35">
      <c r="D747">
        <v>744</v>
      </c>
      <c r="E747" t="e">
        <f t="shared" si="69"/>
        <v>#VALUE!</v>
      </c>
      <c r="F747" t="str">
        <f t="shared" si="70"/>
        <v/>
      </c>
      <c r="G747" t="e">
        <f t="shared" si="71"/>
        <v>#VALUE!</v>
      </c>
      <c r="H747" s="6" t="e">
        <f t="shared" si="66"/>
        <v>#VALUE!</v>
      </c>
      <c r="I747" s="7">
        <f t="shared" si="67"/>
        <v>1116000</v>
      </c>
      <c r="J747" s="8" t="e">
        <f t="shared" si="68"/>
        <v>#VALUE!</v>
      </c>
      <c r="K747">
        <v>744</v>
      </c>
    </row>
    <row r="748" spans="4:11" x14ac:dyDescent="0.35">
      <c r="D748">
        <v>745</v>
      </c>
      <c r="E748" t="e">
        <f t="shared" si="69"/>
        <v>#VALUE!</v>
      </c>
      <c r="F748" t="str">
        <f t="shared" si="70"/>
        <v/>
      </c>
      <c r="G748" t="e">
        <f t="shared" si="71"/>
        <v>#VALUE!</v>
      </c>
      <c r="H748" s="6" t="e">
        <f t="shared" si="66"/>
        <v>#VALUE!</v>
      </c>
      <c r="I748" s="7">
        <f t="shared" si="67"/>
        <v>1117500</v>
      </c>
      <c r="J748" s="8" t="e">
        <f t="shared" si="68"/>
        <v>#VALUE!</v>
      </c>
      <c r="K748">
        <v>745</v>
      </c>
    </row>
    <row r="749" spans="4:11" x14ac:dyDescent="0.35">
      <c r="D749">
        <v>746</v>
      </c>
      <c r="E749" t="e">
        <f t="shared" si="69"/>
        <v>#VALUE!</v>
      </c>
      <c r="F749" t="str">
        <f t="shared" si="70"/>
        <v/>
      </c>
      <c r="G749" t="e">
        <f t="shared" si="71"/>
        <v>#VALUE!</v>
      </c>
      <c r="H749" s="6" t="e">
        <f t="shared" si="66"/>
        <v>#VALUE!</v>
      </c>
      <c r="I749" s="7">
        <f t="shared" si="67"/>
        <v>1119000</v>
      </c>
      <c r="J749" s="8" t="e">
        <f t="shared" si="68"/>
        <v>#VALUE!</v>
      </c>
      <c r="K749">
        <v>746</v>
      </c>
    </row>
    <row r="750" spans="4:11" x14ac:dyDescent="0.35">
      <c r="D750">
        <v>747</v>
      </c>
      <c r="E750" t="e">
        <f t="shared" si="69"/>
        <v>#VALUE!</v>
      </c>
      <c r="F750" t="str">
        <f t="shared" si="70"/>
        <v/>
      </c>
      <c r="G750" t="e">
        <f t="shared" si="71"/>
        <v>#VALUE!</v>
      </c>
      <c r="H750" s="6" t="e">
        <f t="shared" si="66"/>
        <v>#VALUE!</v>
      </c>
      <c r="I750" s="7">
        <f t="shared" si="67"/>
        <v>1120500</v>
      </c>
      <c r="J750" s="8" t="e">
        <f t="shared" si="68"/>
        <v>#VALUE!</v>
      </c>
      <c r="K750">
        <v>747</v>
      </c>
    </row>
    <row r="751" spans="4:11" x14ac:dyDescent="0.35">
      <c r="D751">
        <v>748</v>
      </c>
      <c r="E751" t="e">
        <f t="shared" si="69"/>
        <v>#VALUE!</v>
      </c>
      <c r="F751" t="str">
        <f t="shared" si="70"/>
        <v/>
      </c>
      <c r="G751" t="e">
        <f t="shared" si="71"/>
        <v>#VALUE!</v>
      </c>
      <c r="H751" s="6" t="e">
        <f t="shared" si="66"/>
        <v>#VALUE!</v>
      </c>
      <c r="I751" s="7">
        <f t="shared" si="67"/>
        <v>1122000</v>
      </c>
      <c r="J751" s="8" t="e">
        <f t="shared" si="68"/>
        <v>#VALUE!</v>
      </c>
      <c r="K751">
        <v>748</v>
      </c>
    </row>
    <row r="752" spans="4:11" x14ac:dyDescent="0.35">
      <c r="D752">
        <v>749</v>
      </c>
      <c r="E752" t="e">
        <f t="shared" si="69"/>
        <v>#VALUE!</v>
      </c>
      <c r="F752" t="str">
        <f t="shared" si="70"/>
        <v/>
      </c>
      <c r="G752" t="e">
        <f t="shared" si="71"/>
        <v>#VALUE!</v>
      </c>
      <c r="H752" s="6" t="e">
        <f t="shared" si="66"/>
        <v>#VALUE!</v>
      </c>
      <c r="I752" s="7">
        <f t="shared" si="67"/>
        <v>1123500</v>
      </c>
      <c r="J752" s="8" t="e">
        <f t="shared" si="68"/>
        <v>#VALUE!</v>
      </c>
      <c r="K752">
        <v>749</v>
      </c>
    </row>
    <row r="753" spans="4:11" x14ac:dyDescent="0.35">
      <c r="D753">
        <v>750</v>
      </c>
      <c r="E753" t="e">
        <f t="shared" si="69"/>
        <v>#VALUE!</v>
      </c>
      <c r="F753" t="str">
        <f t="shared" si="70"/>
        <v/>
      </c>
      <c r="G753" t="e">
        <f t="shared" si="71"/>
        <v>#VALUE!</v>
      </c>
      <c r="H753" s="6" t="e">
        <f t="shared" si="66"/>
        <v>#VALUE!</v>
      </c>
      <c r="I753" s="7">
        <f t="shared" si="67"/>
        <v>1125000</v>
      </c>
      <c r="J753" s="8" t="e">
        <f t="shared" si="68"/>
        <v>#VALUE!</v>
      </c>
      <c r="K753">
        <v>750</v>
      </c>
    </row>
    <row r="754" spans="4:11" x14ac:dyDescent="0.35">
      <c r="D754">
        <v>751</v>
      </c>
      <c r="E754" t="e">
        <f t="shared" si="69"/>
        <v>#VALUE!</v>
      </c>
      <c r="F754" t="str">
        <f t="shared" si="70"/>
        <v/>
      </c>
      <c r="G754" t="e">
        <f t="shared" si="71"/>
        <v>#VALUE!</v>
      </c>
      <c r="H754" s="6" t="e">
        <f t="shared" si="66"/>
        <v>#VALUE!</v>
      </c>
      <c r="I754" s="7">
        <f t="shared" si="67"/>
        <v>1126500</v>
      </c>
      <c r="J754" s="8" t="e">
        <f t="shared" si="68"/>
        <v>#VALUE!</v>
      </c>
      <c r="K754">
        <v>751</v>
      </c>
    </row>
    <row r="755" spans="4:11" x14ac:dyDescent="0.35">
      <c r="D755">
        <v>752</v>
      </c>
      <c r="E755" t="e">
        <f t="shared" si="69"/>
        <v>#VALUE!</v>
      </c>
      <c r="F755" t="str">
        <f t="shared" si="70"/>
        <v/>
      </c>
      <c r="G755" t="e">
        <f t="shared" si="71"/>
        <v>#VALUE!</v>
      </c>
      <c r="H755" s="6" t="e">
        <f t="shared" si="66"/>
        <v>#VALUE!</v>
      </c>
      <c r="I755" s="7">
        <f t="shared" si="67"/>
        <v>1128000</v>
      </c>
      <c r="J755" s="8" t="e">
        <f t="shared" si="68"/>
        <v>#VALUE!</v>
      </c>
      <c r="K755">
        <v>752</v>
      </c>
    </row>
    <row r="756" spans="4:11" x14ac:dyDescent="0.35">
      <c r="D756">
        <v>753</v>
      </c>
      <c r="E756" t="e">
        <f t="shared" si="69"/>
        <v>#VALUE!</v>
      </c>
      <c r="F756" t="str">
        <f t="shared" si="70"/>
        <v/>
      </c>
      <c r="G756" t="e">
        <f t="shared" si="71"/>
        <v>#VALUE!</v>
      </c>
      <c r="H756" s="6" t="e">
        <f t="shared" si="66"/>
        <v>#VALUE!</v>
      </c>
      <c r="I756" s="7">
        <f t="shared" si="67"/>
        <v>1129500</v>
      </c>
      <c r="J756" s="8" t="e">
        <f t="shared" si="68"/>
        <v>#VALUE!</v>
      </c>
      <c r="K756">
        <v>753</v>
      </c>
    </row>
    <row r="757" spans="4:11" x14ac:dyDescent="0.35">
      <c r="D757">
        <v>754</v>
      </c>
      <c r="E757" t="e">
        <f t="shared" si="69"/>
        <v>#VALUE!</v>
      </c>
      <c r="F757" t="str">
        <f t="shared" si="70"/>
        <v/>
      </c>
      <c r="G757" t="e">
        <f t="shared" si="71"/>
        <v>#VALUE!</v>
      </c>
      <c r="H757" s="6" t="e">
        <f t="shared" si="66"/>
        <v>#VALUE!</v>
      </c>
      <c r="I757" s="7">
        <f t="shared" si="67"/>
        <v>1131000</v>
      </c>
      <c r="J757" s="8" t="e">
        <f t="shared" si="68"/>
        <v>#VALUE!</v>
      </c>
      <c r="K757">
        <v>754</v>
      </c>
    </row>
    <row r="758" spans="4:11" x14ac:dyDescent="0.35">
      <c r="D758">
        <v>755</v>
      </c>
      <c r="E758" t="e">
        <f t="shared" si="69"/>
        <v>#VALUE!</v>
      </c>
      <c r="F758" t="str">
        <f t="shared" si="70"/>
        <v/>
      </c>
      <c r="G758" t="e">
        <f t="shared" si="71"/>
        <v>#VALUE!</v>
      </c>
      <c r="H758" s="6" t="e">
        <f t="shared" si="66"/>
        <v>#VALUE!</v>
      </c>
      <c r="I758" s="7">
        <f t="shared" si="67"/>
        <v>1132500</v>
      </c>
      <c r="J758" s="8" t="e">
        <f t="shared" si="68"/>
        <v>#VALUE!</v>
      </c>
      <c r="K758">
        <v>755</v>
      </c>
    </row>
    <row r="759" spans="4:11" x14ac:dyDescent="0.35">
      <c r="D759">
        <v>756</v>
      </c>
      <c r="E759" t="e">
        <f t="shared" si="69"/>
        <v>#VALUE!</v>
      </c>
      <c r="F759" t="str">
        <f t="shared" si="70"/>
        <v/>
      </c>
      <c r="G759" t="e">
        <f t="shared" si="71"/>
        <v>#VALUE!</v>
      </c>
      <c r="H759" s="6" t="e">
        <f t="shared" si="66"/>
        <v>#VALUE!</v>
      </c>
      <c r="I759" s="7">
        <f t="shared" si="67"/>
        <v>1134000</v>
      </c>
      <c r="J759" s="8" t="e">
        <f t="shared" si="68"/>
        <v>#VALUE!</v>
      </c>
      <c r="K759">
        <v>756</v>
      </c>
    </row>
    <row r="760" spans="4:11" x14ac:dyDescent="0.35">
      <c r="D760">
        <v>757</v>
      </c>
      <c r="E760" t="e">
        <f t="shared" si="69"/>
        <v>#VALUE!</v>
      </c>
      <c r="F760" t="str">
        <f t="shared" si="70"/>
        <v/>
      </c>
      <c r="G760" t="e">
        <f t="shared" si="71"/>
        <v>#VALUE!</v>
      </c>
      <c r="H760" s="6" t="e">
        <f t="shared" si="66"/>
        <v>#VALUE!</v>
      </c>
      <c r="I760" s="7">
        <f t="shared" si="67"/>
        <v>1135500</v>
      </c>
      <c r="J760" s="8" t="e">
        <f t="shared" si="68"/>
        <v>#VALUE!</v>
      </c>
      <c r="K760">
        <v>757</v>
      </c>
    </row>
    <row r="761" spans="4:11" x14ac:dyDescent="0.35">
      <c r="D761">
        <v>758</v>
      </c>
      <c r="E761" t="e">
        <f t="shared" si="69"/>
        <v>#VALUE!</v>
      </c>
      <c r="F761" t="str">
        <f t="shared" si="70"/>
        <v/>
      </c>
      <c r="G761" t="e">
        <f t="shared" si="71"/>
        <v>#VALUE!</v>
      </c>
      <c r="H761" s="6" t="e">
        <f t="shared" si="66"/>
        <v>#VALUE!</v>
      </c>
      <c r="I761" s="7">
        <f t="shared" si="67"/>
        <v>1137000</v>
      </c>
      <c r="J761" s="8" t="e">
        <f t="shared" si="68"/>
        <v>#VALUE!</v>
      </c>
      <c r="K761">
        <v>758</v>
      </c>
    </row>
    <row r="762" spans="4:11" x14ac:dyDescent="0.35">
      <c r="D762">
        <v>759</v>
      </c>
      <c r="E762" t="e">
        <f t="shared" si="69"/>
        <v>#VALUE!</v>
      </c>
      <c r="F762" t="str">
        <f t="shared" si="70"/>
        <v/>
      </c>
      <c r="G762" t="e">
        <f t="shared" si="71"/>
        <v>#VALUE!</v>
      </c>
      <c r="H762" s="6" t="e">
        <f t="shared" si="66"/>
        <v>#VALUE!</v>
      </c>
      <c r="I762" s="7">
        <f t="shared" si="67"/>
        <v>1138500</v>
      </c>
      <c r="J762" s="8" t="e">
        <f t="shared" si="68"/>
        <v>#VALUE!</v>
      </c>
      <c r="K762">
        <v>759</v>
      </c>
    </row>
    <row r="763" spans="4:11" x14ac:dyDescent="0.35">
      <c r="D763">
        <v>760</v>
      </c>
      <c r="E763" t="e">
        <f t="shared" si="69"/>
        <v>#VALUE!</v>
      </c>
      <c r="F763" t="str">
        <f t="shared" si="70"/>
        <v/>
      </c>
      <c r="G763" t="e">
        <f t="shared" si="71"/>
        <v>#VALUE!</v>
      </c>
      <c r="H763" s="6" t="e">
        <f t="shared" si="66"/>
        <v>#VALUE!</v>
      </c>
      <c r="I763" s="7">
        <f t="shared" si="67"/>
        <v>1140000</v>
      </c>
      <c r="J763" s="8" t="e">
        <f t="shared" si="68"/>
        <v>#VALUE!</v>
      </c>
      <c r="K763">
        <v>760</v>
      </c>
    </row>
    <row r="764" spans="4:11" x14ac:dyDescent="0.35">
      <c r="D764">
        <v>761</v>
      </c>
      <c r="E764" t="e">
        <f t="shared" si="69"/>
        <v>#VALUE!</v>
      </c>
      <c r="F764" t="str">
        <f t="shared" si="70"/>
        <v/>
      </c>
      <c r="G764" t="e">
        <f t="shared" si="71"/>
        <v>#VALUE!</v>
      </c>
      <c r="H764" s="6" t="e">
        <f t="shared" si="66"/>
        <v>#VALUE!</v>
      </c>
      <c r="I764" s="7">
        <f t="shared" si="67"/>
        <v>1141500</v>
      </c>
      <c r="J764" s="8" t="e">
        <f t="shared" si="68"/>
        <v>#VALUE!</v>
      </c>
      <c r="K764">
        <v>761</v>
      </c>
    </row>
    <row r="765" spans="4:11" x14ac:dyDescent="0.35">
      <c r="D765">
        <v>762</v>
      </c>
      <c r="E765" t="e">
        <f t="shared" si="69"/>
        <v>#VALUE!</v>
      </c>
      <c r="F765" t="str">
        <f t="shared" si="70"/>
        <v/>
      </c>
      <c r="G765" t="e">
        <f t="shared" si="71"/>
        <v>#VALUE!</v>
      </c>
      <c r="H765" s="6" t="e">
        <f t="shared" si="66"/>
        <v>#VALUE!</v>
      </c>
      <c r="I765" s="7">
        <f t="shared" si="67"/>
        <v>1143000</v>
      </c>
      <c r="J765" s="8" t="e">
        <f t="shared" si="68"/>
        <v>#VALUE!</v>
      </c>
      <c r="K765">
        <v>762</v>
      </c>
    </row>
    <row r="766" spans="4:11" x14ac:dyDescent="0.35">
      <c r="D766">
        <v>763</v>
      </c>
      <c r="E766" t="e">
        <f t="shared" si="69"/>
        <v>#VALUE!</v>
      </c>
      <c r="F766" t="str">
        <f t="shared" si="70"/>
        <v/>
      </c>
      <c r="G766" t="e">
        <f t="shared" si="71"/>
        <v>#VALUE!</v>
      </c>
      <c r="H766" s="6" t="e">
        <f t="shared" si="66"/>
        <v>#VALUE!</v>
      </c>
      <c r="I766" s="7">
        <f t="shared" si="67"/>
        <v>1144500</v>
      </c>
      <c r="J766" s="8" t="e">
        <f t="shared" si="68"/>
        <v>#VALUE!</v>
      </c>
      <c r="K766">
        <v>763</v>
      </c>
    </row>
    <row r="767" spans="4:11" x14ac:dyDescent="0.35">
      <c r="D767">
        <v>764</v>
      </c>
      <c r="E767" t="e">
        <f t="shared" si="69"/>
        <v>#VALUE!</v>
      </c>
      <c r="F767" t="str">
        <f t="shared" si="70"/>
        <v/>
      </c>
      <c r="G767" t="e">
        <f t="shared" si="71"/>
        <v>#VALUE!</v>
      </c>
      <c r="H767" s="6" t="e">
        <f t="shared" si="66"/>
        <v>#VALUE!</v>
      </c>
      <c r="I767" s="7">
        <f t="shared" si="67"/>
        <v>1146000</v>
      </c>
      <c r="J767" s="8" t="e">
        <f t="shared" si="68"/>
        <v>#VALUE!</v>
      </c>
      <c r="K767">
        <v>764</v>
      </c>
    </row>
    <row r="768" spans="4:11" x14ac:dyDescent="0.35">
      <c r="D768">
        <v>765</v>
      </c>
      <c r="E768" t="e">
        <f t="shared" si="69"/>
        <v>#VALUE!</v>
      </c>
      <c r="F768" t="str">
        <f t="shared" si="70"/>
        <v/>
      </c>
      <c r="G768" t="e">
        <f t="shared" si="71"/>
        <v>#VALUE!</v>
      </c>
      <c r="H768" s="6" t="e">
        <f t="shared" si="66"/>
        <v>#VALUE!</v>
      </c>
      <c r="I768" s="7">
        <f t="shared" si="67"/>
        <v>1147500</v>
      </c>
      <c r="J768" s="8" t="e">
        <f t="shared" si="68"/>
        <v>#VALUE!</v>
      </c>
      <c r="K768">
        <v>765</v>
      </c>
    </row>
    <row r="769" spans="4:11" x14ac:dyDescent="0.35">
      <c r="D769">
        <v>766</v>
      </c>
      <c r="E769" t="e">
        <f t="shared" si="69"/>
        <v>#VALUE!</v>
      </c>
      <c r="F769" t="str">
        <f t="shared" si="70"/>
        <v/>
      </c>
      <c r="G769" t="e">
        <f t="shared" si="71"/>
        <v>#VALUE!</v>
      </c>
      <c r="H769" s="6" t="e">
        <f t="shared" si="66"/>
        <v>#VALUE!</v>
      </c>
      <c r="I769" s="7">
        <f t="shared" si="67"/>
        <v>1149000</v>
      </c>
      <c r="J769" s="8" t="e">
        <f t="shared" si="68"/>
        <v>#VALUE!</v>
      </c>
      <c r="K769">
        <v>766</v>
      </c>
    </row>
    <row r="770" spans="4:11" x14ac:dyDescent="0.35">
      <c r="D770">
        <v>767</v>
      </c>
      <c r="E770" t="e">
        <f t="shared" si="69"/>
        <v>#VALUE!</v>
      </c>
      <c r="F770" t="str">
        <f t="shared" si="70"/>
        <v/>
      </c>
      <c r="G770" t="e">
        <f t="shared" si="71"/>
        <v>#VALUE!</v>
      </c>
      <c r="H770" s="6" t="e">
        <f t="shared" si="66"/>
        <v>#VALUE!</v>
      </c>
      <c r="I770" s="7">
        <f t="shared" si="67"/>
        <v>1150500</v>
      </c>
      <c r="J770" s="8" t="e">
        <f t="shared" si="68"/>
        <v>#VALUE!</v>
      </c>
      <c r="K770">
        <v>767</v>
      </c>
    </row>
    <row r="771" spans="4:11" x14ac:dyDescent="0.35">
      <c r="D771">
        <v>768</v>
      </c>
      <c r="E771" t="e">
        <f t="shared" si="69"/>
        <v>#VALUE!</v>
      </c>
      <c r="F771" t="str">
        <f t="shared" si="70"/>
        <v/>
      </c>
      <c r="G771" t="e">
        <f t="shared" si="71"/>
        <v>#VALUE!</v>
      </c>
      <c r="H771" s="6" t="e">
        <f t="shared" ref="H771:H834" si="72">DMcostPERton*G771</f>
        <v>#VALUE!</v>
      </c>
      <c r="I771" s="7">
        <f t="shared" ref="I771:I834" si="73">CowPrice*D771</f>
        <v>1152000</v>
      </c>
      <c r="J771" s="8" t="e">
        <f t="shared" ref="J771:J834" si="74">I771-H771</f>
        <v>#VALUE!</v>
      </c>
      <c r="K771">
        <v>768</v>
      </c>
    </row>
    <row r="772" spans="4:11" x14ac:dyDescent="0.35">
      <c r="D772">
        <v>769</v>
      </c>
      <c r="E772" t="e">
        <f t="shared" ref="E772:E835" si="75">DMneeded-(DMcow*D772)</f>
        <v>#VALUE!</v>
      </c>
      <c r="F772" t="str">
        <f t="shared" ref="F772:F835" si="76">DMavailable</f>
        <v/>
      </c>
      <c r="G772" t="e">
        <f t="shared" ref="G772:G835" si="77">E772-F772</f>
        <v>#VALUE!</v>
      </c>
      <c r="H772" s="6" t="e">
        <f t="shared" si="72"/>
        <v>#VALUE!</v>
      </c>
      <c r="I772" s="7">
        <f t="shared" si="73"/>
        <v>1153500</v>
      </c>
      <c r="J772" s="8" t="e">
        <f t="shared" si="74"/>
        <v>#VALUE!</v>
      </c>
      <c r="K772">
        <v>769</v>
      </c>
    </row>
    <row r="773" spans="4:11" x14ac:dyDescent="0.35">
      <c r="D773">
        <v>770</v>
      </c>
      <c r="E773" t="e">
        <f t="shared" si="75"/>
        <v>#VALUE!</v>
      </c>
      <c r="F773" t="str">
        <f t="shared" si="76"/>
        <v/>
      </c>
      <c r="G773" t="e">
        <f t="shared" si="77"/>
        <v>#VALUE!</v>
      </c>
      <c r="H773" s="6" t="e">
        <f t="shared" si="72"/>
        <v>#VALUE!</v>
      </c>
      <c r="I773" s="7">
        <f t="shared" si="73"/>
        <v>1155000</v>
      </c>
      <c r="J773" s="8" t="e">
        <f t="shared" si="74"/>
        <v>#VALUE!</v>
      </c>
      <c r="K773">
        <v>770</v>
      </c>
    </row>
    <row r="774" spans="4:11" x14ac:dyDescent="0.35">
      <c r="D774">
        <v>771</v>
      </c>
      <c r="E774" t="e">
        <f t="shared" si="75"/>
        <v>#VALUE!</v>
      </c>
      <c r="F774" t="str">
        <f t="shared" si="76"/>
        <v/>
      </c>
      <c r="G774" t="e">
        <f t="shared" si="77"/>
        <v>#VALUE!</v>
      </c>
      <c r="H774" s="6" t="e">
        <f t="shared" si="72"/>
        <v>#VALUE!</v>
      </c>
      <c r="I774" s="7">
        <f t="shared" si="73"/>
        <v>1156500</v>
      </c>
      <c r="J774" s="8" t="e">
        <f t="shared" si="74"/>
        <v>#VALUE!</v>
      </c>
      <c r="K774">
        <v>771</v>
      </c>
    </row>
    <row r="775" spans="4:11" x14ac:dyDescent="0.35">
      <c r="D775">
        <v>772</v>
      </c>
      <c r="E775" t="e">
        <f t="shared" si="75"/>
        <v>#VALUE!</v>
      </c>
      <c r="F775" t="str">
        <f t="shared" si="76"/>
        <v/>
      </c>
      <c r="G775" t="e">
        <f t="shared" si="77"/>
        <v>#VALUE!</v>
      </c>
      <c r="H775" s="6" t="e">
        <f t="shared" si="72"/>
        <v>#VALUE!</v>
      </c>
      <c r="I775" s="7">
        <f t="shared" si="73"/>
        <v>1158000</v>
      </c>
      <c r="J775" s="8" t="e">
        <f t="shared" si="74"/>
        <v>#VALUE!</v>
      </c>
      <c r="K775">
        <v>772</v>
      </c>
    </row>
    <row r="776" spans="4:11" x14ac:dyDescent="0.35">
      <c r="D776">
        <v>773</v>
      </c>
      <c r="E776" t="e">
        <f t="shared" si="75"/>
        <v>#VALUE!</v>
      </c>
      <c r="F776" t="str">
        <f t="shared" si="76"/>
        <v/>
      </c>
      <c r="G776" t="e">
        <f t="shared" si="77"/>
        <v>#VALUE!</v>
      </c>
      <c r="H776" s="6" t="e">
        <f t="shared" si="72"/>
        <v>#VALUE!</v>
      </c>
      <c r="I776" s="7">
        <f t="shared" si="73"/>
        <v>1159500</v>
      </c>
      <c r="J776" s="8" t="e">
        <f t="shared" si="74"/>
        <v>#VALUE!</v>
      </c>
      <c r="K776">
        <v>773</v>
      </c>
    </row>
    <row r="777" spans="4:11" x14ac:dyDescent="0.35">
      <c r="D777">
        <v>774</v>
      </c>
      <c r="E777" t="e">
        <f t="shared" si="75"/>
        <v>#VALUE!</v>
      </c>
      <c r="F777" t="str">
        <f t="shared" si="76"/>
        <v/>
      </c>
      <c r="G777" t="e">
        <f t="shared" si="77"/>
        <v>#VALUE!</v>
      </c>
      <c r="H777" s="6" t="e">
        <f t="shared" si="72"/>
        <v>#VALUE!</v>
      </c>
      <c r="I777" s="7">
        <f t="shared" si="73"/>
        <v>1161000</v>
      </c>
      <c r="J777" s="8" t="e">
        <f t="shared" si="74"/>
        <v>#VALUE!</v>
      </c>
      <c r="K777">
        <v>774</v>
      </c>
    </row>
    <row r="778" spans="4:11" x14ac:dyDescent="0.35">
      <c r="D778">
        <v>775</v>
      </c>
      <c r="E778" t="e">
        <f t="shared" si="75"/>
        <v>#VALUE!</v>
      </c>
      <c r="F778" t="str">
        <f t="shared" si="76"/>
        <v/>
      </c>
      <c r="G778" t="e">
        <f t="shared" si="77"/>
        <v>#VALUE!</v>
      </c>
      <c r="H778" s="6" t="e">
        <f t="shared" si="72"/>
        <v>#VALUE!</v>
      </c>
      <c r="I778" s="7">
        <f t="shared" si="73"/>
        <v>1162500</v>
      </c>
      <c r="J778" s="8" t="e">
        <f t="shared" si="74"/>
        <v>#VALUE!</v>
      </c>
      <c r="K778">
        <v>775</v>
      </c>
    </row>
    <row r="779" spans="4:11" x14ac:dyDescent="0.35">
      <c r="D779">
        <v>776</v>
      </c>
      <c r="E779" t="e">
        <f t="shared" si="75"/>
        <v>#VALUE!</v>
      </c>
      <c r="F779" t="str">
        <f t="shared" si="76"/>
        <v/>
      </c>
      <c r="G779" t="e">
        <f t="shared" si="77"/>
        <v>#VALUE!</v>
      </c>
      <c r="H779" s="6" t="e">
        <f t="shared" si="72"/>
        <v>#VALUE!</v>
      </c>
      <c r="I779" s="7">
        <f t="shared" si="73"/>
        <v>1164000</v>
      </c>
      <c r="J779" s="8" t="e">
        <f t="shared" si="74"/>
        <v>#VALUE!</v>
      </c>
      <c r="K779">
        <v>776</v>
      </c>
    </row>
    <row r="780" spans="4:11" x14ac:dyDescent="0.35">
      <c r="D780">
        <v>777</v>
      </c>
      <c r="E780" t="e">
        <f t="shared" si="75"/>
        <v>#VALUE!</v>
      </c>
      <c r="F780" t="str">
        <f t="shared" si="76"/>
        <v/>
      </c>
      <c r="G780" t="e">
        <f t="shared" si="77"/>
        <v>#VALUE!</v>
      </c>
      <c r="H780" s="6" t="e">
        <f t="shared" si="72"/>
        <v>#VALUE!</v>
      </c>
      <c r="I780" s="7">
        <f t="shared" si="73"/>
        <v>1165500</v>
      </c>
      <c r="J780" s="8" t="e">
        <f t="shared" si="74"/>
        <v>#VALUE!</v>
      </c>
      <c r="K780">
        <v>777</v>
      </c>
    </row>
    <row r="781" spans="4:11" x14ac:dyDescent="0.35">
      <c r="D781">
        <v>778</v>
      </c>
      <c r="E781" t="e">
        <f t="shared" si="75"/>
        <v>#VALUE!</v>
      </c>
      <c r="F781" t="str">
        <f t="shared" si="76"/>
        <v/>
      </c>
      <c r="G781" t="e">
        <f t="shared" si="77"/>
        <v>#VALUE!</v>
      </c>
      <c r="H781" s="6" t="e">
        <f t="shared" si="72"/>
        <v>#VALUE!</v>
      </c>
      <c r="I781" s="7">
        <f t="shared" si="73"/>
        <v>1167000</v>
      </c>
      <c r="J781" s="8" t="e">
        <f t="shared" si="74"/>
        <v>#VALUE!</v>
      </c>
      <c r="K781">
        <v>778</v>
      </c>
    </row>
    <row r="782" spans="4:11" x14ac:dyDescent="0.35">
      <c r="D782">
        <v>779</v>
      </c>
      <c r="E782" t="e">
        <f t="shared" si="75"/>
        <v>#VALUE!</v>
      </c>
      <c r="F782" t="str">
        <f t="shared" si="76"/>
        <v/>
      </c>
      <c r="G782" t="e">
        <f t="shared" si="77"/>
        <v>#VALUE!</v>
      </c>
      <c r="H782" s="6" t="e">
        <f t="shared" si="72"/>
        <v>#VALUE!</v>
      </c>
      <c r="I782" s="7">
        <f t="shared" si="73"/>
        <v>1168500</v>
      </c>
      <c r="J782" s="8" t="e">
        <f t="shared" si="74"/>
        <v>#VALUE!</v>
      </c>
      <c r="K782">
        <v>779</v>
      </c>
    </row>
    <row r="783" spans="4:11" x14ac:dyDescent="0.35">
      <c r="D783">
        <v>780</v>
      </c>
      <c r="E783" t="e">
        <f t="shared" si="75"/>
        <v>#VALUE!</v>
      </c>
      <c r="F783" t="str">
        <f t="shared" si="76"/>
        <v/>
      </c>
      <c r="G783" t="e">
        <f t="shared" si="77"/>
        <v>#VALUE!</v>
      </c>
      <c r="H783" s="6" t="e">
        <f t="shared" si="72"/>
        <v>#VALUE!</v>
      </c>
      <c r="I783" s="7">
        <f t="shared" si="73"/>
        <v>1170000</v>
      </c>
      <c r="J783" s="8" t="e">
        <f t="shared" si="74"/>
        <v>#VALUE!</v>
      </c>
      <c r="K783">
        <v>780</v>
      </c>
    </row>
    <row r="784" spans="4:11" x14ac:dyDescent="0.35">
      <c r="D784">
        <v>781</v>
      </c>
      <c r="E784" t="e">
        <f t="shared" si="75"/>
        <v>#VALUE!</v>
      </c>
      <c r="F784" t="str">
        <f t="shared" si="76"/>
        <v/>
      </c>
      <c r="G784" t="e">
        <f t="shared" si="77"/>
        <v>#VALUE!</v>
      </c>
      <c r="H784" s="6" t="e">
        <f t="shared" si="72"/>
        <v>#VALUE!</v>
      </c>
      <c r="I784" s="7">
        <f t="shared" si="73"/>
        <v>1171500</v>
      </c>
      <c r="J784" s="8" t="e">
        <f t="shared" si="74"/>
        <v>#VALUE!</v>
      </c>
      <c r="K784">
        <v>781</v>
      </c>
    </row>
    <row r="785" spans="4:11" x14ac:dyDescent="0.35">
      <c r="D785">
        <v>782</v>
      </c>
      <c r="E785" t="e">
        <f t="shared" si="75"/>
        <v>#VALUE!</v>
      </c>
      <c r="F785" t="str">
        <f t="shared" si="76"/>
        <v/>
      </c>
      <c r="G785" t="e">
        <f t="shared" si="77"/>
        <v>#VALUE!</v>
      </c>
      <c r="H785" s="6" t="e">
        <f t="shared" si="72"/>
        <v>#VALUE!</v>
      </c>
      <c r="I785" s="7">
        <f t="shared" si="73"/>
        <v>1173000</v>
      </c>
      <c r="J785" s="8" t="e">
        <f t="shared" si="74"/>
        <v>#VALUE!</v>
      </c>
      <c r="K785">
        <v>782</v>
      </c>
    </row>
    <row r="786" spans="4:11" x14ac:dyDescent="0.35">
      <c r="D786">
        <v>783</v>
      </c>
      <c r="E786" t="e">
        <f t="shared" si="75"/>
        <v>#VALUE!</v>
      </c>
      <c r="F786" t="str">
        <f t="shared" si="76"/>
        <v/>
      </c>
      <c r="G786" t="e">
        <f t="shared" si="77"/>
        <v>#VALUE!</v>
      </c>
      <c r="H786" s="6" t="e">
        <f t="shared" si="72"/>
        <v>#VALUE!</v>
      </c>
      <c r="I786" s="7">
        <f t="shared" si="73"/>
        <v>1174500</v>
      </c>
      <c r="J786" s="8" t="e">
        <f t="shared" si="74"/>
        <v>#VALUE!</v>
      </c>
      <c r="K786">
        <v>783</v>
      </c>
    </row>
    <row r="787" spans="4:11" x14ac:dyDescent="0.35">
      <c r="D787">
        <v>784</v>
      </c>
      <c r="E787" t="e">
        <f t="shared" si="75"/>
        <v>#VALUE!</v>
      </c>
      <c r="F787" t="str">
        <f t="shared" si="76"/>
        <v/>
      </c>
      <c r="G787" t="e">
        <f t="shared" si="77"/>
        <v>#VALUE!</v>
      </c>
      <c r="H787" s="6" t="e">
        <f t="shared" si="72"/>
        <v>#VALUE!</v>
      </c>
      <c r="I787" s="7">
        <f t="shared" si="73"/>
        <v>1176000</v>
      </c>
      <c r="J787" s="8" t="e">
        <f t="shared" si="74"/>
        <v>#VALUE!</v>
      </c>
      <c r="K787">
        <v>784</v>
      </c>
    </row>
    <row r="788" spans="4:11" x14ac:dyDescent="0.35">
      <c r="D788">
        <v>785</v>
      </c>
      <c r="E788" t="e">
        <f t="shared" si="75"/>
        <v>#VALUE!</v>
      </c>
      <c r="F788" t="str">
        <f t="shared" si="76"/>
        <v/>
      </c>
      <c r="G788" t="e">
        <f t="shared" si="77"/>
        <v>#VALUE!</v>
      </c>
      <c r="H788" s="6" t="e">
        <f t="shared" si="72"/>
        <v>#VALUE!</v>
      </c>
      <c r="I788" s="7">
        <f t="shared" si="73"/>
        <v>1177500</v>
      </c>
      <c r="J788" s="8" t="e">
        <f t="shared" si="74"/>
        <v>#VALUE!</v>
      </c>
      <c r="K788">
        <v>785</v>
      </c>
    </row>
    <row r="789" spans="4:11" x14ac:dyDescent="0.35">
      <c r="D789">
        <v>786</v>
      </c>
      <c r="E789" t="e">
        <f t="shared" si="75"/>
        <v>#VALUE!</v>
      </c>
      <c r="F789" t="str">
        <f t="shared" si="76"/>
        <v/>
      </c>
      <c r="G789" t="e">
        <f t="shared" si="77"/>
        <v>#VALUE!</v>
      </c>
      <c r="H789" s="6" t="e">
        <f t="shared" si="72"/>
        <v>#VALUE!</v>
      </c>
      <c r="I789" s="7">
        <f t="shared" si="73"/>
        <v>1179000</v>
      </c>
      <c r="J789" s="8" t="e">
        <f t="shared" si="74"/>
        <v>#VALUE!</v>
      </c>
      <c r="K789">
        <v>786</v>
      </c>
    </row>
    <row r="790" spans="4:11" x14ac:dyDescent="0.35">
      <c r="D790">
        <v>787</v>
      </c>
      <c r="E790" t="e">
        <f t="shared" si="75"/>
        <v>#VALUE!</v>
      </c>
      <c r="F790" t="str">
        <f t="shared" si="76"/>
        <v/>
      </c>
      <c r="G790" t="e">
        <f t="shared" si="77"/>
        <v>#VALUE!</v>
      </c>
      <c r="H790" s="6" t="e">
        <f t="shared" si="72"/>
        <v>#VALUE!</v>
      </c>
      <c r="I790" s="7">
        <f t="shared" si="73"/>
        <v>1180500</v>
      </c>
      <c r="J790" s="8" t="e">
        <f t="shared" si="74"/>
        <v>#VALUE!</v>
      </c>
      <c r="K790">
        <v>787</v>
      </c>
    </row>
    <row r="791" spans="4:11" x14ac:dyDescent="0.35">
      <c r="D791">
        <v>788</v>
      </c>
      <c r="E791" t="e">
        <f t="shared" si="75"/>
        <v>#VALUE!</v>
      </c>
      <c r="F791" t="str">
        <f t="shared" si="76"/>
        <v/>
      </c>
      <c r="G791" t="e">
        <f t="shared" si="77"/>
        <v>#VALUE!</v>
      </c>
      <c r="H791" s="6" t="e">
        <f t="shared" si="72"/>
        <v>#VALUE!</v>
      </c>
      <c r="I791" s="7">
        <f t="shared" si="73"/>
        <v>1182000</v>
      </c>
      <c r="J791" s="8" t="e">
        <f t="shared" si="74"/>
        <v>#VALUE!</v>
      </c>
      <c r="K791">
        <v>788</v>
      </c>
    </row>
    <row r="792" spans="4:11" x14ac:dyDescent="0.35">
      <c r="D792">
        <v>789</v>
      </c>
      <c r="E792" t="e">
        <f t="shared" si="75"/>
        <v>#VALUE!</v>
      </c>
      <c r="F792" t="str">
        <f t="shared" si="76"/>
        <v/>
      </c>
      <c r="G792" t="e">
        <f t="shared" si="77"/>
        <v>#VALUE!</v>
      </c>
      <c r="H792" s="6" t="e">
        <f t="shared" si="72"/>
        <v>#VALUE!</v>
      </c>
      <c r="I792" s="7">
        <f t="shared" si="73"/>
        <v>1183500</v>
      </c>
      <c r="J792" s="8" t="e">
        <f t="shared" si="74"/>
        <v>#VALUE!</v>
      </c>
      <c r="K792">
        <v>789</v>
      </c>
    </row>
    <row r="793" spans="4:11" x14ac:dyDescent="0.35">
      <c r="D793">
        <v>790</v>
      </c>
      <c r="E793" t="e">
        <f t="shared" si="75"/>
        <v>#VALUE!</v>
      </c>
      <c r="F793" t="str">
        <f t="shared" si="76"/>
        <v/>
      </c>
      <c r="G793" t="e">
        <f t="shared" si="77"/>
        <v>#VALUE!</v>
      </c>
      <c r="H793" s="6" t="e">
        <f t="shared" si="72"/>
        <v>#VALUE!</v>
      </c>
      <c r="I793" s="7">
        <f t="shared" si="73"/>
        <v>1185000</v>
      </c>
      <c r="J793" s="8" t="e">
        <f t="shared" si="74"/>
        <v>#VALUE!</v>
      </c>
      <c r="K793">
        <v>790</v>
      </c>
    </row>
    <row r="794" spans="4:11" x14ac:dyDescent="0.35">
      <c r="D794">
        <v>791</v>
      </c>
      <c r="E794" t="e">
        <f t="shared" si="75"/>
        <v>#VALUE!</v>
      </c>
      <c r="F794" t="str">
        <f t="shared" si="76"/>
        <v/>
      </c>
      <c r="G794" t="e">
        <f t="shared" si="77"/>
        <v>#VALUE!</v>
      </c>
      <c r="H794" s="6" t="e">
        <f t="shared" si="72"/>
        <v>#VALUE!</v>
      </c>
      <c r="I794" s="7">
        <f t="shared" si="73"/>
        <v>1186500</v>
      </c>
      <c r="J794" s="8" t="e">
        <f t="shared" si="74"/>
        <v>#VALUE!</v>
      </c>
      <c r="K794">
        <v>791</v>
      </c>
    </row>
    <row r="795" spans="4:11" x14ac:dyDescent="0.35">
      <c r="D795">
        <v>792</v>
      </c>
      <c r="E795" t="e">
        <f t="shared" si="75"/>
        <v>#VALUE!</v>
      </c>
      <c r="F795" t="str">
        <f t="shared" si="76"/>
        <v/>
      </c>
      <c r="G795" t="e">
        <f t="shared" si="77"/>
        <v>#VALUE!</v>
      </c>
      <c r="H795" s="6" t="e">
        <f t="shared" si="72"/>
        <v>#VALUE!</v>
      </c>
      <c r="I795" s="7">
        <f t="shared" si="73"/>
        <v>1188000</v>
      </c>
      <c r="J795" s="8" t="e">
        <f t="shared" si="74"/>
        <v>#VALUE!</v>
      </c>
      <c r="K795">
        <v>792</v>
      </c>
    </row>
    <row r="796" spans="4:11" x14ac:dyDescent="0.35">
      <c r="D796">
        <v>793</v>
      </c>
      <c r="E796" t="e">
        <f t="shared" si="75"/>
        <v>#VALUE!</v>
      </c>
      <c r="F796" t="str">
        <f t="shared" si="76"/>
        <v/>
      </c>
      <c r="G796" t="e">
        <f t="shared" si="77"/>
        <v>#VALUE!</v>
      </c>
      <c r="H796" s="6" t="e">
        <f t="shared" si="72"/>
        <v>#VALUE!</v>
      </c>
      <c r="I796" s="7">
        <f t="shared" si="73"/>
        <v>1189500</v>
      </c>
      <c r="J796" s="8" t="e">
        <f t="shared" si="74"/>
        <v>#VALUE!</v>
      </c>
      <c r="K796">
        <v>793</v>
      </c>
    </row>
    <row r="797" spans="4:11" x14ac:dyDescent="0.35">
      <c r="D797">
        <v>794</v>
      </c>
      <c r="E797" t="e">
        <f t="shared" si="75"/>
        <v>#VALUE!</v>
      </c>
      <c r="F797" t="str">
        <f t="shared" si="76"/>
        <v/>
      </c>
      <c r="G797" t="e">
        <f t="shared" si="77"/>
        <v>#VALUE!</v>
      </c>
      <c r="H797" s="6" t="e">
        <f t="shared" si="72"/>
        <v>#VALUE!</v>
      </c>
      <c r="I797" s="7">
        <f t="shared" si="73"/>
        <v>1191000</v>
      </c>
      <c r="J797" s="8" t="e">
        <f t="shared" si="74"/>
        <v>#VALUE!</v>
      </c>
      <c r="K797">
        <v>794</v>
      </c>
    </row>
    <row r="798" spans="4:11" x14ac:dyDescent="0.35">
      <c r="D798">
        <v>795</v>
      </c>
      <c r="E798" t="e">
        <f t="shared" si="75"/>
        <v>#VALUE!</v>
      </c>
      <c r="F798" t="str">
        <f t="shared" si="76"/>
        <v/>
      </c>
      <c r="G798" t="e">
        <f t="shared" si="77"/>
        <v>#VALUE!</v>
      </c>
      <c r="H798" s="6" t="e">
        <f t="shared" si="72"/>
        <v>#VALUE!</v>
      </c>
      <c r="I798" s="7">
        <f t="shared" si="73"/>
        <v>1192500</v>
      </c>
      <c r="J798" s="8" t="e">
        <f t="shared" si="74"/>
        <v>#VALUE!</v>
      </c>
      <c r="K798">
        <v>795</v>
      </c>
    </row>
    <row r="799" spans="4:11" x14ac:dyDescent="0.35">
      <c r="D799">
        <v>796</v>
      </c>
      <c r="E799" t="e">
        <f t="shared" si="75"/>
        <v>#VALUE!</v>
      </c>
      <c r="F799" t="str">
        <f t="shared" si="76"/>
        <v/>
      </c>
      <c r="G799" t="e">
        <f t="shared" si="77"/>
        <v>#VALUE!</v>
      </c>
      <c r="H799" s="6" t="e">
        <f t="shared" si="72"/>
        <v>#VALUE!</v>
      </c>
      <c r="I799" s="7">
        <f t="shared" si="73"/>
        <v>1194000</v>
      </c>
      <c r="J799" s="8" t="e">
        <f t="shared" si="74"/>
        <v>#VALUE!</v>
      </c>
      <c r="K799">
        <v>796</v>
      </c>
    </row>
    <row r="800" spans="4:11" x14ac:dyDescent="0.35">
      <c r="D800">
        <v>797</v>
      </c>
      <c r="E800" t="e">
        <f t="shared" si="75"/>
        <v>#VALUE!</v>
      </c>
      <c r="F800" t="str">
        <f t="shared" si="76"/>
        <v/>
      </c>
      <c r="G800" t="e">
        <f t="shared" si="77"/>
        <v>#VALUE!</v>
      </c>
      <c r="H800" s="6" t="e">
        <f t="shared" si="72"/>
        <v>#VALUE!</v>
      </c>
      <c r="I800" s="7">
        <f t="shared" si="73"/>
        <v>1195500</v>
      </c>
      <c r="J800" s="8" t="e">
        <f t="shared" si="74"/>
        <v>#VALUE!</v>
      </c>
      <c r="K800">
        <v>797</v>
      </c>
    </row>
    <row r="801" spans="4:11" x14ac:dyDescent="0.35">
      <c r="D801">
        <v>798</v>
      </c>
      <c r="E801" t="e">
        <f t="shared" si="75"/>
        <v>#VALUE!</v>
      </c>
      <c r="F801" t="str">
        <f t="shared" si="76"/>
        <v/>
      </c>
      <c r="G801" t="e">
        <f t="shared" si="77"/>
        <v>#VALUE!</v>
      </c>
      <c r="H801" s="6" t="e">
        <f t="shared" si="72"/>
        <v>#VALUE!</v>
      </c>
      <c r="I801" s="7">
        <f t="shared" si="73"/>
        <v>1197000</v>
      </c>
      <c r="J801" s="8" t="e">
        <f t="shared" si="74"/>
        <v>#VALUE!</v>
      </c>
      <c r="K801">
        <v>798</v>
      </c>
    </row>
    <row r="802" spans="4:11" x14ac:dyDescent="0.35">
      <c r="D802">
        <v>799</v>
      </c>
      <c r="E802" t="e">
        <f t="shared" si="75"/>
        <v>#VALUE!</v>
      </c>
      <c r="F802" t="str">
        <f t="shared" si="76"/>
        <v/>
      </c>
      <c r="G802" t="e">
        <f t="shared" si="77"/>
        <v>#VALUE!</v>
      </c>
      <c r="H802" s="6" t="e">
        <f t="shared" si="72"/>
        <v>#VALUE!</v>
      </c>
      <c r="I802" s="7">
        <f t="shared" si="73"/>
        <v>1198500</v>
      </c>
      <c r="J802" s="8" t="e">
        <f t="shared" si="74"/>
        <v>#VALUE!</v>
      </c>
      <c r="K802">
        <v>799</v>
      </c>
    </row>
    <row r="803" spans="4:11" x14ac:dyDescent="0.35">
      <c r="D803">
        <v>800</v>
      </c>
      <c r="E803" t="e">
        <f t="shared" si="75"/>
        <v>#VALUE!</v>
      </c>
      <c r="F803" t="str">
        <f t="shared" si="76"/>
        <v/>
      </c>
      <c r="G803" t="e">
        <f t="shared" si="77"/>
        <v>#VALUE!</v>
      </c>
      <c r="H803" s="6" t="e">
        <f t="shared" si="72"/>
        <v>#VALUE!</v>
      </c>
      <c r="I803" s="7">
        <f t="shared" si="73"/>
        <v>1200000</v>
      </c>
      <c r="J803" s="8" t="e">
        <f t="shared" si="74"/>
        <v>#VALUE!</v>
      </c>
      <c r="K803">
        <v>800</v>
      </c>
    </row>
    <row r="804" spans="4:11" x14ac:dyDescent="0.35">
      <c r="D804">
        <v>801</v>
      </c>
      <c r="E804" t="e">
        <f t="shared" si="75"/>
        <v>#VALUE!</v>
      </c>
      <c r="F804" t="str">
        <f t="shared" si="76"/>
        <v/>
      </c>
      <c r="G804" t="e">
        <f t="shared" si="77"/>
        <v>#VALUE!</v>
      </c>
      <c r="H804" s="6" t="e">
        <f t="shared" si="72"/>
        <v>#VALUE!</v>
      </c>
      <c r="I804" s="7">
        <f t="shared" si="73"/>
        <v>1201500</v>
      </c>
      <c r="J804" s="8" t="e">
        <f t="shared" si="74"/>
        <v>#VALUE!</v>
      </c>
      <c r="K804">
        <v>801</v>
      </c>
    </row>
    <row r="805" spans="4:11" x14ac:dyDescent="0.35">
      <c r="D805">
        <v>802</v>
      </c>
      <c r="E805" t="e">
        <f t="shared" si="75"/>
        <v>#VALUE!</v>
      </c>
      <c r="F805" t="str">
        <f t="shared" si="76"/>
        <v/>
      </c>
      <c r="G805" t="e">
        <f t="shared" si="77"/>
        <v>#VALUE!</v>
      </c>
      <c r="H805" s="6" t="e">
        <f t="shared" si="72"/>
        <v>#VALUE!</v>
      </c>
      <c r="I805" s="7">
        <f t="shared" si="73"/>
        <v>1203000</v>
      </c>
      <c r="J805" s="8" t="e">
        <f t="shared" si="74"/>
        <v>#VALUE!</v>
      </c>
      <c r="K805">
        <v>802</v>
      </c>
    </row>
    <row r="806" spans="4:11" x14ac:dyDescent="0.35">
      <c r="D806">
        <v>803</v>
      </c>
      <c r="E806" t="e">
        <f t="shared" si="75"/>
        <v>#VALUE!</v>
      </c>
      <c r="F806" t="str">
        <f t="shared" si="76"/>
        <v/>
      </c>
      <c r="G806" t="e">
        <f t="shared" si="77"/>
        <v>#VALUE!</v>
      </c>
      <c r="H806" s="6" t="e">
        <f t="shared" si="72"/>
        <v>#VALUE!</v>
      </c>
      <c r="I806" s="7">
        <f t="shared" si="73"/>
        <v>1204500</v>
      </c>
      <c r="J806" s="8" t="e">
        <f t="shared" si="74"/>
        <v>#VALUE!</v>
      </c>
      <c r="K806">
        <v>803</v>
      </c>
    </row>
    <row r="807" spans="4:11" x14ac:dyDescent="0.35">
      <c r="D807">
        <v>804</v>
      </c>
      <c r="E807" t="e">
        <f t="shared" si="75"/>
        <v>#VALUE!</v>
      </c>
      <c r="F807" t="str">
        <f t="shared" si="76"/>
        <v/>
      </c>
      <c r="G807" t="e">
        <f t="shared" si="77"/>
        <v>#VALUE!</v>
      </c>
      <c r="H807" s="6" t="e">
        <f t="shared" si="72"/>
        <v>#VALUE!</v>
      </c>
      <c r="I807" s="7">
        <f t="shared" si="73"/>
        <v>1206000</v>
      </c>
      <c r="J807" s="8" t="e">
        <f t="shared" si="74"/>
        <v>#VALUE!</v>
      </c>
      <c r="K807">
        <v>804</v>
      </c>
    </row>
    <row r="808" spans="4:11" x14ac:dyDescent="0.35">
      <c r="D808">
        <v>805</v>
      </c>
      <c r="E808" t="e">
        <f t="shared" si="75"/>
        <v>#VALUE!</v>
      </c>
      <c r="F808" t="str">
        <f t="shared" si="76"/>
        <v/>
      </c>
      <c r="G808" t="e">
        <f t="shared" si="77"/>
        <v>#VALUE!</v>
      </c>
      <c r="H808" s="6" t="e">
        <f t="shared" si="72"/>
        <v>#VALUE!</v>
      </c>
      <c r="I808" s="7">
        <f t="shared" si="73"/>
        <v>1207500</v>
      </c>
      <c r="J808" s="8" t="e">
        <f t="shared" si="74"/>
        <v>#VALUE!</v>
      </c>
      <c r="K808">
        <v>805</v>
      </c>
    </row>
    <row r="809" spans="4:11" x14ac:dyDescent="0.35">
      <c r="D809">
        <v>806</v>
      </c>
      <c r="E809" t="e">
        <f t="shared" si="75"/>
        <v>#VALUE!</v>
      </c>
      <c r="F809" t="str">
        <f t="shared" si="76"/>
        <v/>
      </c>
      <c r="G809" t="e">
        <f t="shared" si="77"/>
        <v>#VALUE!</v>
      </c>
      <c r="H809" s="6" t="e">
        <f t="shared" si="72"/>
        <v>#VALUE!</v>
      </c>
      <c r="I809" s="7">
        <f t="shared" si="73"/>
        <v>1209000</v>
      </c>
      <c r="J809" s="8" t="e">
        <f t="shared" si="74"/>
        <v>#VALUE!</v>
      </c>
      <c r="K809">
        <v>806</v>
      </c>
    </row>
    <row r="810" spans="4:11" x14ac:dyDescent="0.35">
      <c r="D810">
        <v>807</v>
      </c>
      <c r="E810" t="e">
        <f t="shared" si="75"/>
        <v>#VALUE!</v>
      </c>
      <c r="F810" t="str">
        <f t="shared" si="76"/>
        <v/>
      </c>
      <c r="G810" t="e">
        <f t="shared" si="77"/>
        <v>#VALUE!</v>
      </c>
      <c r="H810" s="6" t="e">
        <f t="shared" si="72"/>
        <v>#VALUE!</v>
      </c>
      <c r="I810" s="7">
        <f t="shared" si="73"/>
        <v>1210500</v>
      </c>
      <c r="J810" s="8" t="e">
        <f t="shared" si="74"/>
        <v>#VALUE!</v>
      </c>
      <c r="K810">
        <v>807</v>
      </c>
    </row>
    <row r="811" spans="4:11" x14ac:dyDescent="0.35">
      <c r="D811">
        <v>808</v>
      </c>
      <c r="E811" t="e">
        <f t="shared" si="75"/>
        <v>#VALUE!</v>
      </c>
      <c r="F811" t="str">
        <f t="shared" si="76"/>
        <v/>
      </c>
      <c r="G811" t="e">
        <f t="shared" si="77"/>
        <v>#VALUE!</v>
      </c>
      <c r="H811" s="6" t="e">
        <f t="shared" si="72"/>
        <v>#VALUE!</v>
      </c>
      <c r="I811" s="7">
        <f t="shared" si="73"/>
        <v>1212000</v>
      </c>
      <c r="J811" s="8" t="e">
        <f t="shared" si="74"/>
        <v>#VALUE!</v>
      </c>
      <c r="K811">
        <v>808</v>
      </c>
    </row>
    <row r="812" spans="4:11" x14ac:dyDescent="0.35">
      <c r="D812">
        <v>809</v>
      </c>
      <c r="E812" t="e">
        <f t="shared" si="75"/>
        <v>#VALUE!</v>
      </c>
      <c r="F812" t="str">
        <f t="shared" si="76"/>
        <v/>
      </c>
      <c r="G812" t="e">
        <f t="shared" si="77"/>
        <v>#VALUE!</v>
      </c>
      <c r="H812" s="6" t="e">
        <f t="shared" si="72"/>
        <v>#VALUE!</v>
      </c>
      <c r="I812" s="7">
        <f t="shared" si="73"/>
        <v>1213500</v>
      </c>
      <c r="J812" s="8" t="e">
        <f t="shared" si="74"/>
        <v>#VALUE!</v>
      </c>
      <c r="K812">
        <v>809</v>
      </c>
    </row>
    <row r="813" spans="4:11" x14ac:dyDescent="0.35">
      <c r="D813">
        <v>810</v>
      </c>
      <c r="E813" t="e">
        <f t="shared" si="75"/>
        <v>#VALUE!</v>
      </c>
      <c r="F813" t="str">
        <f t="shared" si="76"/>
        <v/>
      </c>
      <c r="G813" t="e">
        <f t="shared" si="77"/>
        <v>#VALUE!</v>
      </c>
      <c r="H813" s="6" t="e">
        <f t="shared" si="72"/>
        <v>#VALUE!</v>
      </c>
      <c r="I813" s="7">
        <f t="shared" si="73"/>
        <v>1215000</v>
      </c>
      <c r="J813" s="8" t="e">
        <f t="shared" si="74"/>
        <v>#VALUE!</v>
      </c>
      <c r="K813">
        <v>810</v>
      </c>
    </row>
    <row r="814" spans="4:11" x14ac:dyDescent="0.35">
      <c r="D814">
        <v>811</v>
      </c>
      <c r="E814" t="e">
        <f t="shared" si="75"/>
        <v>#VALUE!</v>
      </c>
      <c r="F814" t="str">
        <f t="shared" si="76"/>
        <v/>
      </c>
      <c r="G814" t="e">
        <f t="shared" si="77"/>
        <v>#VALUE!</v>
      </c>
      <c r="H814" s="6" t="e">
        <f t="shared" si="72"/>
        <v>#VALUE!</v>
      </c>
      <c r="I814" s="7">
        <f t="shared" si="73"/>
        <v>1216500</v>
      </c>
      <c r="J814" s="8" t="e">
        <f t="shared" si="74"/>
        <v>#VALUE!</v>
      </c>
      <c r="K814">
        <v>811</v>
      </c>
    </row>
    <row r="815" spans="4:11" x14ac:dyDescent="0.35">
      <c r="D815">
        <v>812</v>
      </c>
      <c r="E815" t="e">
        <f t="shared" si="75"/>
        <v>#VALUE!</v>
      </c>
      <c r="F815" t="str">
        <f t="shared" si="76"/>
        <v/>
      </c>
      <c r="G815" t="e">
        <f t="shared" si="77"/>
        <v>#VALUE!</v>
      </c>
      <c r="H815" s="6" t="e">
        <f t="shared" si="72"/>
        <v>#VALUE!</v>
      </c>
      <c r="I815" s="7">
        <f t="shared" si="73"/>
        <v>1218000</v>
      </c>
      <c r="J815" s="8" t="e">
        <f t="shared" si="74"/>
        <v>#VALUE!</v>
      </c>
      <c r="K815">
        <v>812</v>
      </c>
    </row>
    <row r="816" spans="4:11" x14ac:dyDescent="0.35">
      <c r="D816">
        <v>813</v>
      </c>
      <c r="E816" t="e">
        <f t="shared" si="75"/>
        <v>#VALUE!</v>
      </c>
      <c r="F816" t="str">
        <f t="shared" si="76"/>
        <v/>
      </c>
      <c r="G816" t="e">
        <f t="shared" si="77"/>
        <v>#VALUE!</v>
      </c>
      <c r="H816" s="6" t="e">
        <f t="shared" si="72"/>
        <v>#VALUE!</v>
      </c>
      <c r="I816" s="7">
        <f t="shared" si="73"/>
        <v>1219500</v>
      </c>
      <c r="J816" s="8" t="e">
        <f t="shared" si="74"/>
        <v>#VALUE!</v>
      </c>
      <c r="K816">
        <v>813</v>
      </c>
    </row>
    <row r="817" spans="4:11" x14ac:dyDescent="0.35">
      <c r="D817">
        <v>814</v>
      </c>
      <c r="E817" t="e">
        <f t="shared" si="75"/>
        <v>#VALUE!</v>
      </c>
      <c r="F817" t="str">
        <f t="shared" si="76"/>
        <v/>
      </c>
      <c r="G817" t="e">
        <f t="shared" si="77"/>
        <v>#VALUE!</v>
      </c>
      <c r="H817" s="6" t="e">
        <f t="shared" si="72"/>
        <v>#VALUE!</v>
      </c>
      <c r="I817" s="7">
        <f t="shared" si="73"/>
        <v>1221000</v>
      </c>
      <c r="J817" s="8" t="e">
        <f t="shared" si="74"/>
        <v>#VALUE!</v>
      </c>
      <c r="K817">
        <v>814</v>
      </c>
    </row>
    <row r="818" spans="4:11" x14ac:dyDescent="0.35">
      <c r="D818">
        <v>815</v>
      </c>
      <c r="E818" t="e">
        <f t="shared" si="75"/>
        <v>#VALUE!</v>
      </c>
      <c r="F818" t="str">
        <f t="shared" si="76"/>
        <v/>
      </c>
      <c r="G818" t="e">
        <f t="shared" si="77"/>
        <v>#VALUE!</v>
      </c>
      <c r="H818" s="6" t="e">
        <f t="shared" si="72"/>
        <v>#VALUE!</v>
      </c>
      <c r="I818" s="7">
        <f t="shared" si="73"/>
        <v>1222500</v>
      </c>
      <c r="J818" s="8" t="e">
        <f t="shared" si="74"/>
        <v>#VALUE!</v>
      </c>
      <c r="K818">
        <v>815</v>
      </c>
    </row>
    <row r="819" spans="4:11" x14ac:dyDescent="0.35">
      <c r="D819">
        <v>816</v>
      </c>
      <c r="E819" t="e">
        <f t="shared" si="75"/>
        <v>#VALUE!</v>
      </c>
      <c r="F819" t="str">
        <f t="shared" si="76"/>
        <v/>
      </c>
      <c r="G819" t="e">
        <f t="shared" si="77"/>
        <v>#VALUE!</v>
      </c>
      <c r="H819" s="6" t="e">
        <f t="shared" si="72"/>
        <v>#VALUE!</v>
      </c>
      <c r="I819" s="7">
        <f t="shared" si="73"/>
        <v>1224000</v>
      </c>
      <c r="J819" s="8" t="e">
        <f t="shared" si="74"/>
        <v>#VALUE!</v>
      </c>
      <c r="K819">
        <v>816</v>
      </c>
    </row>
    <row r="820" spans="4:11" x14ac:dyDescent="0.35">
      <c r="D820">
        <v>817</v>
      </c>
      <c r="E820" t="e">
        <f t="shared" si="75"/>
        <v>#VALUE!</v>
      </c>
      <c r="F820" t="str">
        <f t="shared" si="76"/>
        <v/>
      </c>
      <c r="G820" t="e">
        <f t="shared" si="77"/>
        <v>#VALUE!</v>
      </c>
      <c r="H820" s="6" t="e">
        <f t="shared" si="72"/>
        <v>#VALUE!</v>
      </c>
      <c r="I820" s="7">
        <f t="shared" si="73"/>
        <v>1225500</v>
      </c>
      <c r="J820" s="8" t="e">
        <f t="shared" si="74"/>
        <v>#VALUE!</v>
      </c>
      <c r="K820">
        <v>817</v>
      </c>
    </row>
    <row r="821" spans="4:11" x14ac:dyDescent="0.35">
      <c r="D821">
        <v>818</v>
      </c>
      <c r="E821" t="e">
        <f t="shared" si="75"/>
        <v>#VALUE!</v>
      </c>
      <c r="F821" t="str">
        <f t="shared" si="76"/>
        <v/>
      </c>
      <c r="G821" t="e">
        <f t="shared" si="77"/>
        <v>#VALUE!</v>
      </c>
      <c r="H821" s="6" t="e">
        <f t="shared" si="72"/>
        <v>#VALUE!</v>
      </c>
      <c r="I821" s="7">
        <f t="shared" si="73"/>
        <v>1227000</v>
      </c>
      <c r="J821" s="8" t="e">
        <f t="shared" si="74"/>
        <v>#VALUE!</v>
      </c>
      <c r="K821">
        <v>818</v>
      </c>
    </row>
    <row r="822" spans="4:11" x14ac:dyDescent="0.35">
      <c r="D822">
        <v>819</v>
      </c>
      <c r="E822" t="e">
        <f t="shared" si="75"/>
        <v>#VALUE!</v>
      </c>
      <c r="F822" t="str">
        <f t="shared" si="76"/>
        <v/>
      </c>
      <c r="G822" t="e">
        <f t="shared" si="77"/>
        <v>#VALUE!</v>
      </c>
      <c r="H822" s="6" t="e">
        <f t="shared" si="72"/>
        <v>#VALUE!</v>
      </c>
      <c r="I822" s="7">
        <f t="shared" si="73"/>
        <v>1228500</v>
      </c>
      <c r="J822" s="8" t="e">
        <f t="shared" si="74"/>
        <v>#VALUE!</v>
      </c>
      <c r="K822">
        <v>819</v>
      </c>
    </row>
    <row r="823" spans="4:11" x14ac:dyDescent="0.35">
      <c r="D823">
        <v>820</v>
      </c>
      <c r="E823" t="e">
        <f t="shared" si="75"/>
        <v>#VALUE!</v>
      </c>
      <c r="F823" t="str">
        <f t="shared" si="76"/>
        <v/>
      </c>
      <c r="G823" t="e">
        <f t="shared" si="77"/>
        <v>#VALUE!</v>
      </c>
      <c r="H823" s="6" t="e">
        <f t="shared" si="72"/>
        <v>#VALUE!</v>
      </c>
      <c r="I823" s="7">
        <f t="shared" si="73"/>
        <v>1230000</v>
      </c>
      <c r="J823" s="8" t="e">
        <f t="shared" si="74"/>
        <v>#VALUE!</v>
      </c>
      <c r="K823">
        <v>820</v>
      </c>
    </row>
    <row r="824" spans="4:11" x14ac:dyDescent="0.35">
      <c r="D824">
        <v>821</v>
      </c>
      <c r="E824" t="e">
        <f t="shared" si="75"/>
        <v>#VALUE!</v>
      </c>
      <c r="F824" t="str">
        <f t="shared" si="76"/>
        <v/>
      </c>
      <c r="G824" t="e">
        <f t="shared" si="77"/>
        <v>#VALUE!</v>
      </c>
      <c r="H824" s="6" t="e">
        <f t="shared" si="72"/>
        <v>#VALUE!</v>
      </c>
      <c r="I824" s="7">
        <f t="shared" si="73"/>
        <v>1231500</v>
      </c>
      <c r="J824" s="8" t="e">
        <f t="shared" si="74"/>
        <v>#VALUE!</v>
      </c>
      <c r="K824">
        <v>821</v>
      </c>
    </row>
    <row r="825" spans="4:11" x14ac:dyDescent="0.35">
      <c r="D825">
        <v>822</v>
      </c>
      <c r="E825" t="e">
        <f t="shared" si="75"/>
        <v>#VALUE!</v>
      </c>
      <c r="F825" t="str">
        <f t="shared" si="76"/>
        <v/>
      </c>
      <c r="G825" t="e">
        <f t="shared" si="77"/>
        <v>#VALUE!</v>
      </c>
      <c r="H825" s="6" t="e">
        <f t="shared" si="72"/>
        <v>#VALUE!</v>
      </c>
      <c r="I825" s="7">
        <f t="shared" si="73"/>
        <v>1233000</v>
      </c>
      <c r="J825" s="8" t="e">
        <f t="shared" si="74"/>
        <v>#VALUE!</v>
      </c>
      <c r="K825">
        <v>822</v>
      </c>
    </row>
    <row r="826" spans="4:11" x14ac:dyDescent="0.35">
      <c r="D826">
        <v>823</v>
      </c>
      <c r="E826" t="e">
        <f t="shared" si="75"/>
        <v>#VALUE!</v>
      </c>
      <c r="F826" t="str">
        <f t="shared" si="76"/>
        <v/>
      </c>
      <c r="G826" t="e">
        <f t="shared" si="77"/>
        <v>#VALUE!</v>
      </c>
      <c r="H826" s="6" t="e">
        <f t="shared" si="72"/>
        <v>#VALUE!</v>
      </c>
      <c r="I826" s="7">
        <f t="shared" si="73"/>
        <v>1234500</v>
      </c>
      <c r="J826" s="8" t="e">
        <f t="shared" si="74"/>
        <v>#VALUE!</v>
      </c>
      <c r="K826">
        <v>823</v>
      </c>
    </row>
    <row r="827" spans="4:11" x14ac:dyDescent="0.35">
      <c r="D827">
        <v>824</v>
      </c>
      <c r="E827" t="e">
        <f t="shared" si="75"/>
        <v>#VALUE!</v>
      </c>
      <c r="F827" t="str">
        <f t="shared" si="76"/>
        <v/>
      </c>
      <c r="G827" t="e">
        <f t="shared" si="77"/>
        <v>#VALUE!</v>
      </c>
      <c r="H827" s="6" t="e">
        <f t="shared" si="72"/>
        <v>#VALUE!</v>
      </c>
      <c r="I827" s="7">
        <f t="shared" si="73"/>
        <v>1236000</v>
      </c>
      <c r="J827" s="8" t="e">
        <f t="shared" si="74"/>
        <v>#VALUE!</v>
      </c>
      <c r="K827">
        <v>824</v>
      </c>
    </row>
    <row r="828" spans="4:11" x14ac:dyDescent="0.35">
      <c r="D828">
        <v>825</v>
      </c>
      <c r="E828" t="e">
        <f t="shared" si="75"/>
        <v>#VALUE!</v>
      </c>
      <c r="F828" t="str">
        <f t="shared" si="76"/>
        <v/>
      </c>
      <c r="G828" t="e">
        <f t="shared" si="77"/>
        <v>#VALUE!</v>
      </c>
      <c r="H828" s="6" t="e">
        <f t="shared" si="72"/>
        <v>#VALUE!</v>
      </c>
      <c r="I828" s="7">
        <f t="shared" si="73"/>
        <v>1237500</v>
      </c>
      <c r="J828" s="8" t="e">
        <f t="shared" si="74"/>
        <v>#VALUE!</v>
      </c>
      <c r="K828">
        <v>825</v>
      </c>
    </row>
    <row r="829" spans="4:11" x14ac:dyDescent="0.35">
      <c r="D829">
        <v>826</v>
      </c>
      <c r="E829" t="e">
        <f t="shared" si="75"/>
        <v>#VALUE!</v>
      </c>
      <c r="F829" t="str">
        <f t="shared" si="76"/>
        <v/>
      </c>
      <c r="G829" t="e">
        <f t="shared" si="77"/>
        <v>#VALUE!</v>
      </c>
      <c r="H829" s="6" t="e">
        <f t="shared" si="72"/>
        <v>#VALUE!</v>
      </c>
      <c r="I829" s="7">
        <f t="shared" si="73"/>
        <v>1239000</v>
      </c>
      <c r="J829" s="8" t="e">
        <f t="shared" si="74"/>
        <v>#VALUE!</v>
      </c>
      <c r="K829">
        <v>826</v>
      </c>
    </row>
    <row r="830" spans="4:11" x14ac:dyDescent="0.35">
      <c r="D830">
        <v>827</v>
      </c>
      <c r="E830" t="e">
        <f t="shared" si="75"/>
        <v>#VALUE!</v>
      </c>
      <c r="F830" t="str">
        <f t="shared" si="76"/>
        <v/>
      </c>
      <c r="G830" t="e">
        <f t="shared" si="77"/>
        <v>#VALUE!</v>
      </c>
      <c r="H830" s="6" t="e">
        <f t="shared" si="72"/>
        <v>#VALUE!</v>
      </c>
      <c r="I830" s="7">
        <f t="shared" si="73"/>
        <v>1240500</v>
      </c>
      <c r="J830" s="8" t="e">
        <f t="shared" si="74"/>
        <v>#VALUE!</v>
      </c>
      <c r="K830">
        <v>827</v>
      </c>
    </row>
    <row r="831" spans="4:11" x14ac:dyDescent="0.35">
      <c r="D831">
        <v>828</v>
      </c>
      <c r="E831" t="e">
        <f t="shared" si="75"/>
        <v>#VALUE!</v>
      </c>
      <c r="F831" t="str">
        <f t="shared" si="76"/>
        <v/>
      </c>
      <c r="G831" t="e">
        <f t="shared" si="77"/>
        <v>#VALUE!</v>
      </c>
      <c r="H831" s="6" t="e">
        <f t="shared" si="72"/>
        <v>#VALUE!</v>
      </c>
      <c r="I831" s="7">
        <f t="shared" si="73"/>
        <v>1242000</v>
      </c>
      <c r="J831" s="8" t="e">
        <f t="shared" si="74"/>
        <v>#VALUE!</v>
      </c>
      <c r="K831">
        <v>828</v>
      </c>
    </row>
    <row r="832" spans="4:11" x14ac:dyDescent="0.35">
      <c r="D832">
        <v>829</v>
      </c>
      <c r="E832" t="e">
        <f t="shared" si="75"/>
        <v>#VALUE!</v>
      </c>
      <c r="F832" t="str">
        <f t="shared" si="76"/>
        <v/>
      </c>
      <c r="G832" t="e">
        <f t="shared" si="77"/>
        <v>#VALUE!</v>
      </c>
      <c r="H832" s="6" t="e">
        <f t="shared" si="72"/>
        <v>#VALUE!</v>
      </c>
      <c r="I832" s="7">
        <f t="shared" si="73"/>
        <v>1243500</v>
      </c>
      <c r="J832" s="8" t="e">
        <f t="shared" si="74"/>
        <v>#VALUE!</v>
      </c>
      <c r="K832">
        <v>829</v>
      </c>
    </row>
    <row r="833" spans="4:11" x14ac:dyDescent="0.35">
      <c r="D833">
        <v>830</v>
      </c>
      <c r="E833" t="e">
        <f t="shared" si="75"/>
        <v>#VALUE!</v>
      </c>
      <c r="F833" t="str">
        <f t="shared" si="76"/>
        <v/>
      </c>
      <c r="G833" t="e">
        <f t="shared" si="77"/>
        <v>#VALUE!</v>
      </c>
      <c r="H833" s="6" t="e">
        <f t="shared" si="72"/>
        <v>#VALUE!</v>
      </c>
      <c r="I833" s="7">
        <f t="shared" si="73"/>
        <v>1245000</v>
      </c>
      <c r="J833" s="8" t="e">
        <f t="shared" si="74"/>
        <v>#VALUE!</v>
      </c>
      <c r="K833">
        <v>830</v>
      </c>
    </row>
    <row r="834" spans="4:11" x14ac:dyDescent="0.35">
      <c r="D834">
        <v>831</v>
      </c>
      <c r="E834" t="e">
        <f t="shared" si="75"/>
        <v>#VALUE!</v>
      </c>
      <c r="F834" t="str">
        <f t="shared" si="76"/>
        <v/>
      </c>
      <c r="G834" t="e">
        <f t="shared" si="77"/>
        <v>#VALUE!</v>
      </c>
      <c r="H834" s="6" t="e">
        <f t="shared" si="72"/>
        <v>#VALUE!</v>
      </c>
      <c r="I834" s="7">
        <f t="shared" si="73"/>
        <v>1246500</v>
      </c>
      <c r="J834" s="8" t="e">
        <f t="shared" si="74"/>
        <v>#VALUE!</v>
      </c>
      <c r="K834">
        <v>831</v>
      </c>
    </row>
    <row r="835" spans="4:11" x14ac:dyDescent="0.35">
      <c r="D835">
        <v>832</v>
      </c>
      <c r="E835" t="e">
        <f t="shared" si="75"/>
        <v>#VALUE!</v>
      </c>
      <c r="F835" t="str">
        <f t="shared" si="76"/>
        <v/>
      </c>
      <c r="G835" t="e">
        <f t="shared" si="77"/>
        <v>#VALUE!</v>
      </c>
      <c r="H835" s="6" t="e">
        <f t="shared" ref="H835:H898" si="78">DMcostPERton*G835</f>
        <v>#VALUE!</v>
      </c>
      <c r="I835" s="7">
        <f t="shared" ref="I835:I898" si="79">CowPrice*D835</f>
        <v>1248000</v>
      </c>
      <c r="J835" s="8" t="e">
        <f t="shared" ref="J835:J898" si="80">I835-H835</f>
        <v>#VALUE!</v>
      </c>
      <c r="K835">
        <v>832</v>
      </c>
    </row>
    <row r="836" spans="4:11" x14ac:dyDescent="0.35">
      <c r="D836">
        <v>833</v>
      </c>
      <c r="E836" t="e">
        <f t="shared" ref="E836:E899" si="81">DMneeded-(DMcow*D836)</f>
        <v>#VALUE!</v>
      </c>
      <c r="F836" t="str">
        <f t="shared" ref="F836:F899" si="82">DMavailable</f>
        <v/>
      </c>
      <c r="G836" t="e">
        <f t="shared" ref="G836:G899" si="83">E836-F836</f>
        <v>#VALUE!</v>
      </c>
      <c r="H836" s="6" t="e">
        <f t="shared" si="78"/>
        <v>#VALUE!</v>
      </c>
      <c r="I836" s="7">
        <f t="shared" si="79"/>
        <v>1249500</v>
      </c>
      <c r="J836" s="8" t="e">
        <f t="shared" si="80"/>
        <v>#VALUE!</v>
      </c>
      <c r="K836">
        <v>833</v>
      </c>
    </row>
    <row r="837" spans="4:11" x14ac:dyDescent="0.35">
      <c r="D837">
        <v>834</v>
      </c>
      <c r="E837" t="e">
        <f t="shared" si="81"/>
        <v>#VALUE!</v>
      </c>
      <c r="F837" t="str">
        <f t="shared" si="82"/>
        <v/>
      </c>
      <c r="G837" t="e">
        <f t="shared" si="83"/>
        <v>#VALUE!</v>
      </c>
      <c r="H837" s="6" t="e">
        <f t="shared" si="78"/>
        <v>#VALUE!</v>
      </c>
      <c r="I837" s="7">
        <f t="shared" si="79"/>
        <v>1251000</v>
      </c>
      <c r="J837" s="8" t="e">
        <f t="shared" si="80"/>
        <v>#VALUE!</v>
      </c>
      <c r="K837">
        <v>834</v>
      </c>
    </row>
    <row r="838" spans="4:11" x14ac:dyDescent="0.35">
      <c r="D838">
        <v>835</v>
      </c>
      <c r="E838" t="e">
        <f t="shared" si="81"/>
        <v>#VALUE!</v>
      </c>
      <c r="F838" t="str">
        <f t="shared" si="82"/>
        <v/>
      </c>
      <c r="G838" t="e">
        <f t="shared" si="83"/>
        <v>#VALUE!</v>
      </c>
      <c r="H838" s="6" t="e">
        <f t="shared" si="78"/>
        <v>#VALUE!</v>
      </c>
      <c r="I838" s="7">
        <f t="shared" si="79"/>
        <v>1252500</v>
      </c>
      <c r="J838" s="8" t="e">
        <f t="shared" si="80"/>
        <v>#VALUE!</v>
      </c>
      <c r="K838">
        <v>835</v>
      </c>
    </row>
    <row r="839" spans="4:11" x14ac:dyDescent="0.35">
      <c r="D839">
        <v>836</v>
      </c>
      <c r="E839" t="e">
        <f t="shared" si="81"/>
        <v>#VALUE!</v>
      </c>
      <c r="F839" t="str">
        <f t="shared" si="82"/>
        <v/>
      </c>
      <c r="G839" t="e">
        <f t="shared" si="83"/>
        <v>#VALUE!</v>
      </c>
      <c r="H839" s="6" t="e">
        <f t="shared" si="78"/>
        <v>#VALUE!</v>
      </c>
      <c r="I839" s="7">
        <f t="shared" si="79"/>
        <v>1254000</v>
      </c>
      <c r="J839" s="8" t="e">
        <f t="shared" si="80"/>
        <v>#VALUE!</v>
      </c>
      <c r="K839">
        <v>836</v>
      </c>
    </row>
    <row r="840" spans="4:11" x14ac:dyDescent="0.35">
      <c r="D840">
        <v>837</v>
      </c>
      <c r="E840" t="e">
        <f t="shared" si="81"/>
        <v>#VALUE!</v>
      </c>
      <c r="F840" t="str">
        <f t="shared" si="82"/>
        <v/>
      </c>
      <c r="G840" t="e">
        <f t="shared" si="83"/>
        <v>#VALUE!</v>
      </c>
      <c r="H840" s="6" t="e">
        <f t="shared" si="78"/>
        <v>#VALUE!</v>
      </c>
      <c r="I840" s="7">
        <f t="shared" si="79"/>
        <v>1255500</v>
      </c>
      <c r="J840" s="8" t="e">
        <f t="shared" si="80"/>
        <v>#VALUE!</v>
      </c>
      <c r="K840">
        <v>837</v>
      </c>
    </row>
    <row r="841" spans="4:11" x14ac:dyDescent="0.35">
      <c r="D841">
        <v>838</v>
      </c>
      <c r="E841" t="e">
        <f t="shared" si="81"/>
        <v>#VALUE!</v>
      </c>
      <c r="F841" t="str">
        <f t="shared" si="82"/>
        <v/>
      </c>
      <c r="G841" t="e">
        <f t="shared" si="83"/>
        <v>#VALUE!</v>
      </c>
      <c r="H841" s="6" t="e">
        <f t="shared" si="78"/>
        <v>#VALUE!</v>
      </c>
      <c r="I841" s="7">
        <f t="shared" si="79"/>
        <v>1257000</v>
      </c>
      <c r="J841" s="8" t="e">
        <f t="shared" si="80"/>
        <v>#VALUE!</v>
      </c>
      <c r="K841">
        <v>838</v>
      </c>
    </row>
    <row r="842" spans="4:11" x14ac:dyDescent="0.35">
      <c r="D842">
        <v>839</v>
      </c>
      <c r="E842" t="e">
        <f t="shared" si="81"/>
        <v>#VALUE!</v>
      </c>
      <c r="F842" t="str">
        <f t="shared" si="82"/>
        <v/>
      </c>
      <c r="G842" t="e">
        <f t="shared" si="83"/>
        <v>#VALUE!</v>
      </c>
      <c r="H842" s="6" t="e">
        <f t="shared" si="78"/>
        <v>#VALUE!</v>
      </c>
      <c r="I842" s="7">
        <f t="shared" si="79"/>
        <v>1258500</v>
      </c>
      <c r="J842" s="8" t="e">
        <f t="shared" si="80"/>
        <v>#VALUE!</v>
      </c>
      <c r="K842">
        <v>839</v>
      </c>
    </row>
    <row r="843" spans="4:11" x14ac:dyDescent="0.35">
      <c r="D843">
        <v>840</v>
      </c>
      <c r="E843" t="e">
        <f t="shared" si="81"/>
        <v>#VALUE!</v>
      </c>
      <c r="F843" t="str">
        <f t="shared" si="82"/>
        <v/>
      </c>
      <c r="G843" t="e">
        <f t="shared" si="83"/>
        <v>#VALUE!</v>
      </c>
      <c r="H843" s="6" t="e">
        <f t="shared" si="78"/>
        <v>#VALUE!</v>
      </c>
      <c r="I843" s="7">
        <f t="shared" si="79"/>
        <v>1260000</v>
      </c>
      <c r="J843" s="8" t="e">
        <f t="shared" si="80"/>
        <v>#VALUE!</v>
      </c>
      <c r="K843">
        <v>840</v>
      </c>
    </row>
    <row r="844" spans="4:11" x14ac:dyDescent="0.35">
      <c r="D844">
        <v>841</v>
      </c>
      <c r="E844" t="e">
        <f t="shared" si="81"/>
        <v>#VALUE!</v>
      </c>
      <c r="F844" t="str">
        <f t="shared" si="82"/>
        <v/>
      </c>
      <c r="G844" t="e">
        <f t="shared" si="83"/>
        <v>#VALUE!</v>
      </c>
      <c r="H844" s="6" t="e">
        <f t="shared" si="78"/>
        <v>#VALUE!</v>
      </c>
      <c r="I844" s="7">
        <f t="shared" si="79"/>
        <v>1261500</v>
      </c>
      <c r="J844" s="8" t="e">
        <f t="shared" si="80"/>
        <v>#VALUE!</v>
      </c>
      <c r="K844">
        <v>841</v>
      </c>
    </row>
    <row r="845" spans="4:11" x14ac:dyDescent="0.35">
      <c r="D845">
        <v>842</v>
      </c>
      <c r="E845" t="e">
        <f t="shared" si="81"/>
        <v>#VALUE!</v>
      </c>
      <c r="F845" t="str">
        <f t="shared" si="82"/>
        <v/>
      </c>
      <c r="G845" t="e">
        <f t="shared" si="83"/>
        <v>#VALUE!</v>
      </c>
      <c r="H845" s="6" t="e">
        <f t="shared" si="78"/>
        <v>#VALUE!</v>
      </c>
      <c r="I845" s="7">
        <f t="shared" si="79"/>
        <v>1263000</v>
      </c>
      <c r="J845" s="8" t="e">
        <f t="shared" si="80"/>
        <v>#VALUE!</v>
      </c>
      <c r="K845">
        <v>842</v>
      </c>
    </row>
    <row r="846" spans="4:11" x14ac:dyDescent="0.35">
      <c r="D846">
        <v>843</v>
      </c>
      <c r="E846" t="e">
        <f t="shared" si="81"/>
        <v>#VALUE!</v>
      </c>
      <c r="F846" t="str">
        <f t="shared" si="82"/>
        <v/>
      </c>
      <c r="G846" t="e">
        <f t="shared" si="83"/>
        <v>#VALUE!</v>
      </c>
      <c r="H846" s="6" t="e">
        <f t="shared" si="78"/>
        <v>#VALUE!</v>
      </c>
      <c r="I846" s="7">
        <f t="shared" si="79"/>
        <v>1264500</v>
      </c>
      <c r="J846" s="8" t="e">
        <f t="shared" si="80"/>
        <v>#VALUE!</v>
      </c>
      <c r="K846">
        <v>843</v>
      </c>
    </row>
    <row r="847" spans="4:11" x14ac:dyDescent="0.35">
      <c r="D847">
        <v>844</v>
      </c>
      <c r="E847" t="e">
        <f t="shared" si="81"/>
        <v>#VALUE!</v>
      </c>
      <c r="F847" t="str">
        <f t="shared" si="82"/>
        <v/>
      </c>
      <c r="G847" t="e">
        <f t="shared" si="83"/>
        <v>#VALUE!</v>
      </c>
      <c r="H847" s="6" t="e">
        <f t="shared" si="78"/>
        <v>#VALUE!</v>
      </c>
      <c r="I847" s="7">
        <f t="shared" si="79"/>
        <v>1266000</v>
      </c>
      <c r="J847" s="8" t="e">
        <f t="shared" si="80"/>
        <v>#VALUE!</v>
      </c>
      <c r="K847">
        <v>844</v>
      </c>
    </row>
    <row r="848" spans="4:11" x14ac:dyDescent="0.35">
      <c r="D848">
        <v>845</v>
      </c>
      <c r="E848" t="e">
        <f t="shared" si="81"/>
        <v>#VALUE!</v>
      </c>
      <c r="F848" t="str">
        <f t="shared" si="82"/>
        <v/>
      </c>
      <c r="G848" t="e">
        <f t="shared" si="83"/>
        <v>#VALUE!</v>
      </c>
      <c r="H848" s="6" t="e">
        <f t="shared" si="78"/>
        <v>#VALUE!</v>
      </c>
      <c r="I848" s="7">
        <f t="shared" si="79"/>
        <v>1267500</v>
      </c>
      <c r="J848" s="8" t="e">
        <f t="shared" si="80"/>
        <v>#VALUE!</v>
      </c>
      <c r="K848">
        <v>845</v>
      </c>
    </row>
    <row r="849" spans="4:11" x14ac:dyDescent="0.35">
      <c r="D849">
        <v>846</v>
      </c>
      <c r="E849" t="e">
        <f t="shared" si="81"/>
        <v>#VALUE!</v>
      </c>
      <c r="F849" t="str">
        <f t="shared" si="82"/>
        <v/>
      </c>
      <c r="G849" t="e">
        <f t="shared" si="83"/>
        <v>#VALUE!</v>
      </c>
      <c r="H849" s="6" t="e">
        <f t="shared" si="78"/>
        <v>#VALUE!</v>
      </c>
      <c r="I849" s="7">
        <f t="shared" si="79"/>
        <v>1269000</v>
      </c>
      <c r="J849" s="8" t="e">
        <f t="shared" si="80"/>
        <v>#VALUE!</v>
      </c>
      <c r="K849">
        <v>846</v>
      </c>
    </row>
    <row r="850" spans="4:11" x14ac:dyDescent="0.35">
      <c r="D850">
        <v>847</v>
      </c>
      <c r="E850" t="e">
        <f t="shared" si="81"/>
        <v>#VALUE!</v>
      </c>
      <c r="F850" t="str">
        <f t="shared" si="82"/>
        <v/>
      </c>
      <c r="G850" t="e">
        <f t="shared" si="83"/>
        <v>#VALUE!</v>
      </c>
      <c r="H850" s="6" t="e">
        <f t="shared" si="78"/>
        <v>#VALUE!</v>
      </c>
      <c r="I850" s="7">
        <f t="shared" si="79"/>
        <v>1270500</v>
      </c>
      <c r="J850" s="8" t="e">
        <f t="shared" si="80"/>
        <v>#VALUE!</v>
      </c>
      <c r="K850">
        <v>847</v>
      </c>
    </row>
    <row r="851" spans="4:11" x14ac:dyDescent="0.35">
      <c r="D851">
        <v>848</v>
      </c>
      <c r="E851" t="e">
        <f t="shared" si="81"/>
        <v>#VALUE!</v>
      </c>
      <c r="F851" t="str">
        <f t="shared" si="82"/>
        <v/>
      </c>
      <c r="G851" t="e">
        <f t="shared" si="83"/>
        <v>#VALUE!</v>
      </c>
      <c r="H851" s="6" t="e">
        <f t="shared" si="78"/>
        <v>#VALUE!</v>
      </c>
      <c r="I851" s="7">
        <f t="shared" si="79"/>
        <v>1272000</v>
      </c>
      <c r="J851" s="8" t="e">
        <f t="shared" si="80"/>
        <v>#VALUE!</v>
      </c>
      <c r="K851">
        <v>848</v>
      </c>
    </row>
    <row r="852" spans="4:11" x14ac:dyDescent="0.35">
      <c r="D852">
        <v>849</v>
      </c>
      <c r="E852" t="e">
        <f t="shared" si="81"/>
        <v>#VALUE!</v>
      </c>
      <c r="F852" t="str">
        <f t="shared" si="82"/>
        <v/>
      </c>
      <c r="G852" t="e">
        <f t="shared" si="83"/>
        <v>#VALUE!</v>
      </c>
      <c r="H852" s="6" t="e">
        <f t="shared" si="78"/>
        <v>#VALUE!</v>
      </c>
      <c r="I852" s="7">
        <f t="shared" si="79"/>
        <v>1273500</v>
      </c>
      <c r="J852" s="8" t="e">
        <f t="shared" si="80"/>
        <v>#VALUE!</v>
      </c>
      <c r="K852">
        <v>849</v>
      </c>
    </row>
    <row r="853" spans="4:11" x14ac:dyDescent="0.35">
      <c r="D853">
        <v>850</v>
      </c>
      <c r="E853" t="e">
        <f t="shared" si="81"/>
        <v>#VALUE!</v>
      </c>
      <c r="F853" t="str">
        <f t="shared" si="82"/>
        <v/>
      </c>
      <c r="G853" t="e">
        <f t="shared" si="83"/>
        <v>#VALUE!</v>
      </c>
      <c r="H853" s="6" t="e">
        <f t="shared" si="78"/>
        <v>#VALUE!</v>
      </c>
      <c r="I853" s="7">
        <f t="shared" si="79"/>
        <v>1275000</v>
      </c>
      <c r="J853" s="8" t="e">
        <f t="shared" si="80"/>
        <v>#VALUE!</v>
      </c>
      <c r="K853">
        <v>850</v>
      </c>
    </row>
    <row r="854" spans="4:11" x14ac:dyDescent="0.35">
      <c r="D854">
        <v>851</v>
      </c>
      <c r="E854" t="e">
        <f t="shared" si="81"/>
        <v>#VALUE!</v>
      </c>
      <c r="F854" t="str">
        <f t="shared" si="82"/>
        <v/>
      </c>
      <c r="G854" t="e">
        <f t="shared" si="83"/>
        <v>#VALUE!</v>
      </c>
      <c r="H854" s="6" t="e">
        <f t="shared" si="78"/>
        <v>#VALUE!</v>
      </c>
      <c r="I854" s="7">
        <f t="shared" si="79"/>
        <v>1276500</v>
      </c>
      <c r="J854" s="8" t="e">
        <f t="shared" si="80"/>
        <v>#VALUE!</v>
      </c>
      <c r="K854">
        <v>851</v>
      </c>
    </row>
    <row r="855" spans="4:11" x14ac:dyDescent="0.35">
      <c r="D855">
        <v>852</v>
      </c>
      <c r="E855" t="e">
        <f t="shared" si="81"/>
        <v>#VALUE!</v>
      </c>
      <c r="F855" t="str">
        <f t="shared" si="82"/>
        <v/>
      </c>
      <c r="G855" t="e">
        <f t="shared" si="83"/>
        <v>#VALUE!</v>
      </c>
      <c r="H855" s="6" t="e">
        <f t="shared" si="78"/>
        <v>#VALUE!</v>
      </c>
      <c r="I855" s="7">
        <f t="shared" si="79"/>
        <v>1278000</v>
      </c>
      <c r="J855" s="8" t="e">
        <f t="shared" si="80"/>
        <v>#VALUE!</v>
      </c>
      <c r="K855">
        <v>852</v>
      </c>
    </row>
    <row r="856" spans="4:11" x14ac:dyDescent="0.35">
      <c r="D856">
        <v>853</v>
      </c>
      <c r="E856" t="e">
        <f t="shared" si="81"/>
        <v>#VALUE!</v>
      </c>
      <c r="F856" t="str">
        <f t="shared" si="82"/>
        <v/>
      </c>
      <c r="G856" t="e">
        <f t="shared" si="83"/>
        <v>#VALUE!</v>
      </c>
      <c r="H856" s="6" t="e">
        <f t="shared" si="78"/>
        <v>#VALUE!</v>
      </c>
      <c r="I856" s="7">
        <f t="shared" si="79"/>
        <v>1279500</v>
      </c>
      <c r="J856" s="8" t="e">
        <f t="shared" si="80"/>
        <v>#VALUE!</v>
      </c>
      <c r="K856">
        <v>853</v>
      </c>
    </row>
    <row r="857" spans="4:11" x14ac:dyDescent="0.35">
      <c r="D857">
        <v>854</v>
      </c>
      <c r="E857" t="e">
        <f t="shared" si="81"/>
        <v>#VALUE!</v>
      </c>
      <c r="F857" t="str">
        <f t="shared" si="82"/>
        <v/>
      </c>
      <c r="G857" t="e">
        <f t="shared" si="83"/>
        <v>#VALUE!</v>
      </c>
      <c r="H857" s="6" t="e">
        <f t="shared" si="78"/>
        <v>#VALUE!</v>
      </c>
      <c r="I857" s="7">
        <f t="shared" si="79"/>
        <v>1281000</v>
      </c>
      <c r="J857" s="8" t="e">
        <f t="shared" si="80"/>
        <v>#VALUE!</v>
      </c>
      <c r="K857">
        <v>854</v>
      </c>
    </row>
    <row r="858" spans="4:11" x14ac:dyDescent="0.35">
      <c r="D858">
        <v>855</v>
      </c>
      <c r="E858" t="e">
        <f t="shared" si="81"/>
        <v>#VALUE!</v>
      </c>
      <c r="F858" t="str">
        <f t="shared" si="82"/>
        <v/>
      </c>
      <c r="G858" t="e">
        <f t="shared" si="83"/>
        <v>#VALUE!</v>
      </c>
      <c r="H858" s="6" t="e">
        <f t="shared" si="78"/>
        <v>#VALUE!</v>
      </c>
      <c r="I858" s="7">
        <f t="shared" si="79"/>
        <v>1282500</v>
      </c>
      <c r="J858" s="8" t="e">
        <f t="shared" si="80"/>
        <v>#VALUE!</v>
      </c>
      <c r="K858">
        <v>855</v>
      </c>
    </row>
    <row r="859" spans="4:11" x14ac:dyDescent="0.35">
      <c r="D859">
        <v>856</v>
      </c>
      <c r="E859" t="e">
        <f t="shared" si="81"/>
        <v>#VALUE!</v>
      </c>
      <c r="F859" t="str">
        <f t="shared" si="82"/>
        <v/>
      </c>
      <c r="G859" t="e">
        <f t="shared" si="83"/>
        <v>#VALUE!</v>
      </c>
      <c r="H859" s="6" t="e">
        <f t="shared" si="78"/>
        <v>#VALUE!</v>
      </c>
      <c r="I859" s="7">
        <f t="shared" si="79"/>
        <v>1284000</v>
      </c>
      <c r="J859" s="8" t="e">
        <f t="shared" si="80"/>
        <v>#VALUE!</v>
      </c>
      <c r="K859">
        <v>856</v>
      </c>
    </row>
    <row r="860" spans="4:11" x14ac:dyDescent="0.35">
      <c r="D860">
        <v>857</v>
      </c>
      <c r="E860" t="e">
        <f t="shared" si="81"/>
        <v>#VALUE!</v>
      </c>
      <c r="F860" t="str">
        <f t="shared" si="82"/>
        <v/>
      </c>
      <c r="G860" t="e">
        <f t="shared" si="83"/>
        <v>#VALUE!</v>
      </c>
      <c r="H860" s="6" t="e">
        <f t="shared" si="78"/>
        <v>#VALUE!</v>
      </c>
      <c r="I860" s="7">
        <f t="shared" si="79"/>
        <v>1285500</v>
      </c>
      <c r="J860" s="8" t="e">
        <f t="shared" si="80"/>
        <v>#VALUE!</v>
      </c>
      <c r="K860">
        <v>857</v>
      </c>
    </row>
    <row r="861" spans="4:11" x14ac:dyDescent="0.35">
      <c r="D861">
        <v>858</v>
      </c>
      <c r="E861" t="e">
        <f t="shared" si="81"/>
        <v>#VALUE!</v>
      </c>
      <c r="F861" t="str">
        <f t="shared" si="82"/>
        <v/>
      </c>
      <c r="G861" t="e">
        <f t="shared" si="83"/>
        <v>#VALUE!</v>
      </c>
      <c r="H861" s="6" t="e">
        <f t="shared" si="78"/>
        <v>#VALUE!</v>
      </c>
      <c r="I861" s="7">
        <f t="shared" si="79"/>
        <v>1287000</v>
      </c>
      <c r="J861" s="8" t="e">
        <f t="shared" si="80"/>
        <v>#VALUE!</v>
      </c>
      <c r="K861">
        <v>858</v>
      </c>
    </row>
    <row r="862" spans="4:11" x14ac:dyDescent="0.35">
      <c r="D862">
        <v>859</v>
      </c>
      <c r="E862" t="e">
        <f t="shared" si="81"/>
        <v>#VALUE!</v>
      </c>
      <c r="F862" t="str">
        <f t="shared" si="82"/>
        <v/>
      </c>
      <c r="G862" t="e">
        <f t="shared" si="83"/>
        <v>#VALUE!</v>
      </c>
      <c r="H862" s="6" t="e">
        <f t="shared" si="78"/>
        <v>#VALUE!</v>
      </c>
      <c r="I862" s="7">
        <f t="shared" si="79"/>
        <v>1288500</v>
      </c>
      <c r="J862" s="8" t="e">
        <f t="shared" si="80"/>
        <v>#VALUE!</v>
      </c>
      <c r="K862">
        <v>859</v>
      </c>
    </row>
    <row r="863" spans="4:11" x14ac:dyDescent="0.35">
      <c r="D863">
        <v>860</v>
      </c>
      <c r="E863" t="e">
        <f t="shared" si="81"/>
        <v>#VALUE!</v>
      </c>
      <c r="F863" t="str">
        <f t="shared" si="82"/>
        <v/>
      </c>
      <c r="G863" t="e">
        <f t="shared" si="83"/>
        <v>#VALUE!</v>
      </c>
      <c r="H863" s="6" t="e">
        <f t="shared" si="78"/>
        <v>#VALUE!</v>
      </c>
      <c r="I863" s="7">
        <f t="shared" si="79"/>
        <v>1290000</v>
      </c>
      <c r="J863" s="8" t="e">
        <f t="shared" si="80"/>
        <v>#VALUE!</v>
      </c>
      <c r="K863">
        <v>860</v>
      </c>
    </row>
    <row r="864" spans="4:11" x14ac:dyDescent="0.35">
      <c r="D864">
        <v>861</v>
      </c>
      <c r="E864" t="e">
        <f t="shared" si="81"/>
        <v>#VALUE!</v>
      </c>
      <c r="F864" t="str">
        <f t="shared" si="82"/>
        <v/>
      </c>
      <c r="G864" t="e">
        <f t="shared" si="83"/>
        <v>#VALUE!</v>
      </c>
      <c r="H864" s="6" t="e">
        <f t="shared" si="78"/>
        <v>#VALUE!</v>
      </c>
      <c r="I864" s="7">
        <f t="shared" si="79"/>
        <v>1291500</v>
      </c>
      <c r="J864" s="8" t="e">
        <f t="shared" si="80"/>
        <v>#VALUE!</v>
      </c>
      <c r="K864">
        <v>861</v>
      </c>
    </row>
    <row r="865" spans="4:11" x14ac:dyDescent="0.35">
      <c r="D865">
        <v>862</v>
      </c>
      <c r="E865" t="e">
        <f t="shared" si="81"/>
        <v>#VALUE!</v>
      </c>
      <c r="F865" t="str">
        <f t="shared" si="82"/>
        <v/>
      </c>
      <c r="G865" t="e">
        <f t="shared" si="83"/>
        <v>#VALUE!</v>
      </c>
      <c r="H865" s="6" t="e">
        <f t="shared" si="78"/>
        <v>#VALUE!</v>
      </c>
      <c r="I865" s="7">
        <f t="shared" si="79"/>
        <v>1293000</v>
      </c>
      <c r="J865" s="8" t="e">
        <f t="shared" si="80"/>
        <v>#VALUE!</v>
      </c>
      <c r="K865">
        <v>862</v>
      </c>
    </row>
    <row r="866" spans="4:11" x14ac:dyDescent="0.35">
      <c r="D866">
        <v>863</v>
      </c>
      <c r="E866" t="e">
        <f t="shared" si="81"/>
        <v>#VALUE!</v>
      </c>
      <c r="F866" t="str">
        <f t="shared" si="82"/>
        <v/>
      </c>
      <c r="G866" t="e">
        <f t="shared" si="83"/>
        <v>#VALUE!</v>
      </c>
      <c r="H866" s="6" t="e">
        <f t="shared" si="78"/>
        <v>#VALUE!</v>
      </c>
      <c r="I866" s="7">
        <f t="shared" si="79"/>
        <v>1294500</v>
      </c>
      <c r="J866" s="8" t="e">
        <f t="shared" si="80"/>
        <v>#VALUE!</v>
      </c>
      <c r="K866">
        <v>863</v>
      </c>
    </row>
    <row r="867" spans="4:11" x14ac:dyDescent="0.35">
      <c r="D867">
        <v>864</v>
      </c>
      <c r="E867" t="e">
        <f t="shared" si="81"/>
        <v>#VALUE!</v>
      </c>
      <c r="F867" t="str">
        <f t="shared" si="82"/>
        <v/>
      </c>
      <c r="G867" t="e">
        <f t="shared" si="83"/>
        <v>#VALUE!</v>
      </c>
      <c r="H867" s="6" t="e">
        <f t="shared" si="78"/>
        <v>#VALUE!</v>
      </c>
      <c r="I867" s="7">
        <f t="shared" si="79"/>
        <v>1296000</v>
      </c>
      <c r="J867" s="8" t="e">
        <f t="shared" si="80"/>
        <v>#VALUE!</v>
      </c>
      <c r="K867">
        <v>864</v>
      </c>
    </row>
    <row r="868" spans="4:11" x14ac:dyDescent="0.35">
      <c r="D868">
        <v>865</v>
      </c>
      <c r="E868" t="e">
        <f t="shared" si="81"/>
        <v>#VALUE!</v>
      </c>
      <c r="F868" t="str">
        <f t="shared" si="82"/>
        <v/>
      </c>
      <c r="G868" t="e">
        <f t="shared" si="83"/>
        <v>#VALUE!</v>
      </c>
      <c r="H868" s="6" t="e">
        <f t="shared" si="78"/>
        <v>#VALUE!</v>
      </c>
      <c r="I868" s="7">
        <f t="shared" si="79"/>
        <v>1297500</v>
      </c>
      <c r="J868" s="8" t="e">
        <f t="shared" si="80"/>
        <v>#VALUE!</v>
      </c>
      <c r="K868">
        <v>865</v>
      </c>
    </row>
    <row r="869" spans="4:11" x14ac:dyDescent="0.35">
      <c r="D869">
        <v>866</v>
      </c>
      <c r="E869" t="e">
        <f t="shared" si="81"/>
        <v>#VALUE!</v>
      </c>
      <c r="F869" t="str">
        <f t="shared" si="82"/>
        <v/>
      </c>
      <c r="G869" t="e">
        <f t="shared" si="83"/>
        <v>#VALUE!</v>
      </c>
      <c r="H869" s="6" t="e">
        <f t="shared" si="78"/>
        <v>#VALUE!</v>
      </c>
      <c r="I869" s="7">
        <f t="shared" si="79"/>
        <v>1299000</v>
      </c>
      <c r="J869" s="8" t="e">
        <f t="shared" si="80"/>
        <v>#VALUE!</v>
      </c>
      <c r="K869">
        <v>866</v>
      </c>
    </row>
    <row r="870" spans="4:11" x14ac:dyDescent="0.35">
      <c r="D870">
        <v>867</v>
      </c>
      <c r="E870" t="e">
        <f t="shared" si="81"/>
        <v>#VALUE!</v>
      </c>
      <c r="F870" t="str">
        <f t="shared" si="82"/>
        <v/>
      </c>
      <c r="G870" t="e">
        <f t="shared" si="83"/>
        <v>#VALUE!</v>
      </c>
      <c r="H870" s="6" t="e">
        <f t="shared" si="78"/>
        <v>#VALUE!</v>
      </c>
      <c r="I870" s="7">
        <f t="shared" si="79"/>
        <v>1300500</v>
      </c>
      <c r="J870" s="8" t="e">
        <f t="shared" si="80"/>
        <v>#VALUE!</v>
      </c>
      <c r="K870">
        <v>867</v>
      </c>
    </row>
    <row r="871" spans="4:11" x14ac:dyDescent="0.35">
      <c r="D871">
        <v>868</v>
      </c>
      <c r="E871" t="e">
        <f t="shared" si="81"/>
        <v>#VALUE!</v>
      </c>
      <c r="F871" t="str">
        <f t="shared" si="82"/>
        <v/>
      </c>
      <c r="G871" t="e">
        <f t="shared" si="83"/>
        <v>#VALUE!</v>
      </c>
      <c r="H871" s="6" t="e">
        <f t="shared" si="78"/>
        <v>#VALUE!</v>
      </c>
      <c r="I871" s="7">
        <f t="shared" si="79"/>
        <v>1302000</v>
      </c>
      <c r="J871" s="8" t="e">
        <f t="shared" si="80"/>
        <v>#VALUE!</v>
      </c>
      <c r="K871">
        <v>868</v>
      </c>
    </row>
    <row r="872" spans="4:11" x14ac:dyDescent="0.35">
      <c r="D872">
        <v>869</v>
      </c>
      <c r="E872" t="e">
        <f t="shared" si="81"/>
        <v>#VALUE!</v>
      </c>
      <c r="F872" t="str">
        <f t="shared" si="82"/>
        <v/>
      </c>
      <c r="G872" t="e">
        <f t="shared" si="83"/>
        <v>#VALUE!</v>
      </c>
      <c r="H872" s="6" t="e">
        <f t="shared" si="78"/>
        <v>#VALUE!</v>
      </c>
      <c r="I872" s="7">
        <f t="shared" si="79"/>
        <v>1303500</v>
      </c>
      <c r="J872" s="8" t="e">
        <f t="shared" si="80"/>
        <v>#VALUE!</v>
      </c>
      <c r="K872">
        <v>869</v>
      </c>
    </row>
    <row r="873" spans="4:11" x14ac:dyDescent="0.35">
      <c r="D873">
        <v>870</v>
      </c>
      <c r="E873" t="e">
        <f t="shared" si="81"/>
        <v>#VALUE!</v>
      </c>
      <c r="F873" t="str">
        <f t="shared" si="82"/>
        <v/>
      </c>
      <c r="G873" t="e">
        <f t="shared" si="83"/>
        <v>#VALUE!</v>
      </c>
      <c r="H873" s="6" t="e">
        <f t="shared" si="78"/>
        <v>#VALUE!</v>
      </c>
      <c r="I873" s="7">
        <f t="shared" si="79"/>
        <v>1305000</v>
      </c>
      <c r="J873" s="8" t="e">
        <f t="shared" si="80"/>
        <v>#VALUE!</v>
      </c>
      <c r="K873">
        <v>870</v>
      </c>
    </row>
    <row r="874" spans="4:11" x14ac:dyDescent="0.35">
      <c r="D874">
        <v>871</v>
      </c>
      <c r="E874" t="e">
        <f t="shared" si="81"/>
        <v>#VALUE!</v>
      </c>
      <c r="F874" t="str">
        <f t="shared" si="82"/>
        <v/>
      </c>
      <c r="G874" t="e">
        <f t="shared" si="83"/>
        <v>#VALUE!</v>
      </c>
      <c r="H874" s="6" t="e">
        <f t="shared" si="78"/>
        <v>#VALUE!</v>
      </c>
      <c r="I874" s="7">
        <f t="shared" si="79"/>
        <v>1306500</v>
      </c>
      <c r="J874" s="8" t="e">
        <f t="shared" si="80"/>
        <v>#VALUE!</v>
      </c>
      <c r="K874">
        <v>871</v>
      </c>
    </row>
    <row r="875" spans="4:11" x14ac:dyDescent="0.35">
      <c r="D875">
        <v>872</v>
      </c>
      <c r="E875" t="e">
        <f t="shared" si="81"/>
        <v>#VALUE!</v>
      </c>
      <c r="F875" t="str">
        <f t="shared" si="82"/>
        <v/>
      </c>
      <c r="G875" t="e">
        <f t="shared" si="83"/>
        <v>#VALUE!</v>
      </c>
      <c r="H875" s="6" t="e">
        <f t="shared" si="78"/>
        <v>#VALUE!</v>
      </c>
      <c r="I875" s="7">
        <f t="shared" si="79"/>
        <v>1308000</v>
      </c>
      <c r="J875" s="8" t="e">
        <f t="shared" si="80"/>
        <v>#VALUE!</v>
      </c>
      <c r="K875">
        <v>872</v>
      </c>
    </row>
    <row r="876" spans="4:11" x14ac:dyDescent="0.35">
      <c r="D876">
        <v>873</v>
      </c>
      <c r="E876" t="e">
        <f t="shared" si="81"/>
        <v>#VALUE!</v>
      </c>
      <c r="F876" t="str">
        <f t="shared" si="82"/>
        <v/>
      </c>
      <c r="G876" t="e">
        <f t="shared" si="83"/>
        <v>#VALUE!</v>
      </c>
      <c r="H876" s="6" t="e">
        <f t="shared" si="78"/>
        <v>#VALUE!</v>
      </c>
      <c r="I876" s="7">
        <f t="shared" si="79"/>
        <v>1309500</v>
      </c>
      <c r="J876" s="8" t="e">
        <f t="shared" si="80"/>
        <v>#VALUE!</v>
      </c>
      <c r="K876">
        <v>873</v>
      </c>
    </row>
    <row r="877" spans="4:11" x14ac:dyDescent="0.35">
      <c r="D877">
        <v>874</v>
      </c>
      <c r="E877" t="e">
        <f t="shared" si="81"/>
        <v>#VALUE!</v>
      </c>
      <c r="F877" t="str">
        <f t="shared" si="82"/>
        <v/>
      </c>
      <c r="G877" t="e">
        <f t="shared" si="83"/>
        <v>#VALUE!</v>
      </c>
      <c r="H877" s="6" t="e">
        <f t="shared" si="78"/>
        <v>#VALUE!</v>
      </c>
      <c r="I877" s="7">
        <f t="shared" si="79"/>
        <v>1311000</v>
      </c>
      <c r="J877" s="8" t="e">
        <f t="shared" si="80"/>
        <v>#VALUE!</v>
      </c>
      <c r="K877">
        <v>874</v>
      </c>
    </row>
    <row r="878" spans="4:11" x14ac:dyDescent="0.35">
      <c r="D878">
        <v>875</v>
      </c>
      <c r="E878" t="e">
        <f t="shared" si="81"/>
        <v>#VALUE!</v>
      </c>
      <c r="F878" t="str">
        <f t="shared" si="82"/>
        <v/>
      </c>
      <c r="G878" t="e">
        <f t="shared" si="83"/>
        <v>#VALUE!</v>
      </c>
      <c r="H878" s="6" t="e">
        <f t="shared" si="78"/>
        <v>#VALUE!</v>
      </c>
      <c r="I878" s="7">
        <f t="shared" si="79"/>
        <v>1312500</v>
      </c>
      <c r="J878" s="8" t="e">
        <f t="shared" si="80"/>
        <v>#VALUE!</v>
      </c>
      <c r="K878">
        <v>875</v>
      </c>
    </row>
    <row r="879" spans="4:11" x14ac:dyDescent="0.35">
      <c r="D879">
        <v>876</v>
      </c>
      <c r="E879" t="e">
        <f t="shared" si="81"/>
        <v>#VALUE!</v>
      </c>
      <c r="F879" t="str">
        <f t="shared" si="82"/>
        <v/>
      </c>
      <c r="G879" t="e">
        <f t="shared" si="83"/>
        <v>#VALUE!</v>
      </c>
      <c r="H879" s="6" t="e">
        <f t="shared" si="78"/>
        <v>#VALUE!</v>
      </c>
      <c r="I879" s="7">
        <f t="shared" si="79"/>
        <v>1314000</v>
      </c>
      <c r="J879" s="8" t="e">
        <f t="shared" si="80"/>
        <v>#VALUE!</v>
      </c>
      <c r="K879">
        <v>876</v>
      </c>
    </row>
    <row r="880" spans="4:11" x14ac:dyDescent="0.35">
      <c r="D880">
        <v>877</v>
      </c>
      <c r="E880" t="e">
        <f t="shared" si="81"/>
        <v>#VALUE!</v>
      </c>
      <c r="F880" t="str">
        <f t="shared" si="82"/>
        <v/>
      </c>
      <c r="G880" t="e">
        <f t="shared" si="83"/>
        <v>#VALUE!</v>
      </c>
      <c r="H880" s="6" t="e">
        <f t="shared" si="78"/>
        <v>#VALUE!</v>
      </c>
      <c r="I880" s="7">
        <f t="shared" si="79"/>
        <v>1315500</v>
      </c>
      <c r="J880" s="8" t="e">
        <f t="shared" si="80"/>
        <v>#VALUE!</v>
      </c>
      <c r="K880">
        <v>877</v>
      </c>
    </row>
    <row r="881" spans="4:11" x14ac:dyDescent="0.35">
      <c r="D881">
        <v>878</v>
      </c>
      <c r="E881" t="e">
        <f t="shared" si="81"/>
        <v>#VALUE!</v>
      </c>
      <c r="F881" t="str">
        <f t="shared" si="82"/>
        <v/>
      </c>
      <c r="G881" t="e">
        <f t="shared" si="83"/>
        <v>#VALUE!</v>
      </c>
      <c r="H881" s="6" t="e">
        <f t="shared" si="78"/>
        <v>#VALUE!</v>
      </c>
      <c r="I881" s="7">
        <f t="shared" si="79"/>
        <v>1317000</v>
      </c>
      <c r="J881" s="8" t="e">
        <f t="shared" si="80"/>
        <v>#VALUE!</v>
      </c>
      <c r="K881">
        <v>878</v>
      </c>
    </row>
    <row r="882" spans="4:11" x14ac:dyDescent="0.35">
      <c r="D882">
        <v>879</v>
      </c>
      <c r="E882" t="e">
        <f t="shared" si="81"/>
        <v>#VALUE!</v>
      </c>
      <c r="F882" t="str">
        <f t="shared" si="82"/>
        <v/>
      </c>
      <c r="G882" t="e">
        <f t="shared" si="83"/>
        <v>#VALUE!</v>
      </c>
      <c r="H882" s="6" t="e">
        <f t="shared" si="78"/>
        <v>#VALUE!</v>
      </c>
      <c r="I882" s="7">
        <f t="shared" si="79"/>
        <v>1318500</v>
      </c>
      <c r="J882" s="8" t="e">
        <f t="shared" si="80"/>
        <v>#VALUE!</v>
      </c>
      <c r="K882">
        <v>879</v>
      </c>
    </row>
    <row r="883" spans="4:11" x14ac:dyDescent="0.35">
      <c r="D883">
        <v>880</v>
      </c>
      <c r="E883" t="e">
        <f t="shared" si="81"/>
        <v>#VALUE!</v>
      </c>
      <c r="F883" t="str">
        <f t="shared" si="82"/>
        <v/>
      </c>
      <c r="G883" t="e">
        <f t="shared" si="83"/>
        <v>#VALUE!</v>
      </c>
      <c r="H883" s="6" t="e">
        <f t="shared" si="78"/>
        <v>#VALUE!</v>
      </c>
      <c r="I883" s="7">
        <f t="shared" si="79"/>
        <v>1320000</v>
      </c>
      <c r="J883" s="8" t="e">
        <f t="shared" si="80"/>
        <v>#VALUE!</v>
      </c>
      <c r="K883">
        <v>880</v>
      </c>
    </row>
    <row r="884" spans="4:11" x14ac:dyDescent="0.35">
      <c r="D884">
        <v>881</v>
      </c>
      <c r="E884" t="e">
        <f t="shared" si="81"/>
        <v>#VALUE!</v>
      </c>
      <c r="F884" t="str">
        <f t="shared" si="82"/>
        <v/>
      </c>
      <c r="G884" t="e">
        <f t="shared" si="83"/>
        <v>#VALUE!</v>
      </c>
      <c r="H884" s="6" t="e">
        <f t="shared" si="78"/>
        <v>#VALUE!</v>
      </c>
      <c r="I884" s="7">
        <f t="shared" si="79"/>
        <v>1321500</v>
      </c>
      <c r="J884" s="8" t="e">
        <f t="shared" si="80"/>
        <v>#VALUE!</v>
      </c>
      <c r="K884">
        <v>881</v>
      </c>
    </row>
    <row r="885" spans="4:11" x14ac:dyDescent="0.35">
      <c r="D885">
        <v>882</v>
      </c>
      <c r="E885" t="e">
        <f t="shared" si="81"/>
        <v>#VALUE!</v>
      </c>
      <c r="F885" t="str">
        <f t="shared" si="82"/>
        <v/>
      </c>
      <c r="G885" t="e">
        <f t="shared" si="83"/>
        <v>#VALUE!</v>
      </c>
      <c r="H885" s="6" t="e">
        <f t="shared" si="78"/>
        <v>#VALUE!</v>
      </c>
      <c r="I885" s="7">
        <f t="shared" si="79"/>
        <v>1323000</v>
      </c>
      <c r="J885" s="8" t="e">
        <f t="shared" si="80"/>
        <v>#VALUE!</v>
      </c>
      <c r="K885">
        <v>882</v>
      </c>
    </row>
    <row r="886" spans="4:11" x14ac:dyDescent="0.35">
      <c r="D886">
        <v>883</v>
      </c>
      <c r="E886" t="e">
        <f t="shared" si="81"/>
        <v>#VALUE!</v>
      </c>
      <c r="F886" t="str">
        <f t="shared" si="82"/>
        <v/>
      </c>
      <c r="G886" t="e">
        <f t="shared" si="83"/>
        <v>#VALUE!</v>
      </c>
      <c r="H886" s="6" t="e">
        <f t="shared" si="78"/>
        <v>#VALUE!</v>
      </c>
      <c r="I886" s="7">
        <f t="shared" si="79"/>
        <v>1324500</v>
      </c>
      <c r="J886" s="8" t="e">
        <f t="shared" si="80"/>
        <v>#VALUE!</v>
      </c>
      <c r="K886">
        <v>883</v>
      </c>
    </row>
    <row r="887" spans="4:11" x14ac:dyDescent="0.35">
      <c r="D887">
        <v>884</v>
      </c>
      <c r="E887" t="e">
        <f t="shared" si="81"/>
        <v>#VALUE!</v>
      </c>
      <c r="F887" t="str">
        <f t="shared" si="82"/>
        <v/>
      </c>
      <c r="G887" t="e">
        <f t="shared" si="83"/>
        <v>#VALUE!</v>
      </c>
      <c r="H887" s="6" t="e">
        <f t="shared" si="78"/>
        <v>#VALUE!</v>
      </c>
      <c r="I887" s="7">
        <f t="shared" si="79"/>
        <v>1326000</v>
      </c>
      <c r="J887" s="8" t="e">
        <f t="shared" si="80"/>
        <v>#VALUE!</v>
      </c>
      <c r="K887">
        <v>884</v>
      </c>
    </row>
    <row r="888" spans="4:11" x14ac:dyDescent="0.35">
      <c r="D888">
        <v>885</v>
      </c>
      <c r="E888" t="e">
        <f t="shared" si="81"/>
        <v>#VALUE!</v>
      </c>
      <c r="F888" t="str">
        <f t="shared" si="82"/>
        <v/>
      </c>
      <c r="G888" t="e">
        <f t="shared" si="83"/>
        <v>#VALUE!</v>
      </c>
      <c r="H888" s="6" t="e">
        <f t="shared" si="78"/>
        <v>#VALUE!</v>
      </c>
      <c r="I888" s="7">
        <f t="shared" si="79"/>
        <v>1327500</v>
      </c>
      <c r="J888" s="8" t="e">
        <f t="shared" si="80"/>
        <v>#VALUE!</v>
      </c>
      <c r="K888">
        <v>885</v>
      </c>
    </row>
    <row r="889" spans="4:11" x14ac:dyDescent="0.35">
      <c r="D889">
        <v>886</v>
      </c>
      <c r="E889" t="e">
        <f t="shared" si="81"/>
        <v>#VALUE!</v>
      </c>
      <c r="F889" t="str">
        <f t="shared" si="82"/>
        <v/>
      </c>
      <c r="G889" t="e">
        <f t="shared" si="83"/>
        <v>#VALUE!</v>
      </c>
      <c r="H889" s="6" t="e">
        <f t="shared" si="78"/>
        <v>#VALUE!</v>
      </c>
      <c r="I889" s="7">
        <f t="shared" si="79"/>
        <v>1329000</v>
      </c>
      <c r="J889" s="8" t="e">
        <f t="shared" si="80"/>
        <v>#VALUE!</v>
      </c>
      <c r="K889">
        <v>886</v>
      </c>
    </row>
    <row r="890" spans="4:11" x14ac:dyDescent="0.35">
      <c r="D890">
        <v>887</v>
      </c>
      <c r="E890" t="e">
        <f t="shared" si="81"/>
        <v>#VALUE!</v>
      </c>
      <c r="F890" t="str">
        <f t="shared" si="82"/>
        <v/>
      </c>
      <c r="G890" t="e">
        <f t="shared" si="83"/>
        <v>#VALUE!</v>
      </c>
      <c r="H890" s="6" t="e">
        <f t="shared" si="78"/>
        <v>#VALUE!</v>
      </c>
      <c r="I890" s="7">
        <f t="shared" si="79"/>
        <v>1330500</v>
      </c>
      <c r="J890" s="8" t="e">
        <f t="shared" si="80"/>
        <v>#VALUE!</v>
      </c>
      <c r="K890">
        <v>887</v>
      </c>
    </row>
    <row r="891" spans="4:11" x14ac:dyDescent="0.35">
      <c r="D891">
        <v>888</v>
      </c>
      <c r="E891" t="e">
        <f t="shared" si="81"/>
        <v>#VALUE!</v>
      </c>
      <c r="F891" t="str">
        <f t="shared" si="82"/>
        <v/>
      </c>
      <c r="G891" t="e">
        <f t="shared" si="83"/>
        <v>#VALUE!</v>
      </c>
      <c r="H891" s="6" t="e">
        <f t="shared" si="78"/>
        <v>#VALUE!</v>
      </c>
      <c r="I891" s="7">
        <f t="shared" si="79"/>
        <v>1332000</v>
      </c>
      <c r="J891" s="8" t="e">
        <f t="shared" si="80"/>
        <v>#VALUE!</v>
      </c>
      <c r="K891">
        <v>888</v>
      </c>
    </row>
    <row r="892" spans="4:11" x14ac:dyDescent="0.35">
      <c r="D892">
        <v>889</v>
      </c>
      <c r="E892" t="e">
        <f t="shared" si="81"/>
        <v>#VALUE!</v>
      </c>
      <c r="F892" t="str">
        <f t="shared" si="82"/>
        <v/>
      </c>
      <c r="G892" t="e">
        <f t="shared" si="83"/>
        <v>#VALUE!</v>
      </c>
      <c r="H892" s="6" t="e">
        <f t="shared" si="78"/>
        <v>#VALUE!</v>
      </c>
      <c r="I892" s="7">
        <f t="shared" si="79"/>
        <v>1333500</v>
      </c>
      <c r="J892" s="8" t="e">
        <f t="shared" si="80"/>
        <v>#VALUE!</v>
      </c>
      <c r="K892">
        <v>889</v>
      </c>
    </row>
    <row r="893" spans="4:11" x14ac:dyDescent="0.35">
      <c r="D893">
        <v>890</v>
      </c>
      <c r="E893" t="e">
        <f t="shared" si="81"/>
        <v>#VALUE!</v>
      </c>
      <c r="F893" t="str">
        <f t="shared" si="82"/>
        <v/>
      </c>
      <c r="G893" t="e">
        <f t="shared" si="83"/>
        <v>#VALUE!</v>
      </c>
      <c r="H893" s="6" t="e">
        <f t="shared" si="78"/>
        <v>#VALUE!</v>
      </c>
      <c r="I893" s="7">
        <f t="shared" si="79"/>
        <v>1335000</v>
      </c>
      <c r="J893" s="8" t="e">
        <f t="shared" si="80"/>
        <v>#VALUE!</v>
      </c>
      <c r="K893">
        <v>890</v>
      </c>
    </row>
    <row r="894" spans="4:11" x14ac:dyDescent="0.35">
      <c r="D894">
        <v>891</v>
      </c>
      <c r="E894" t="e">
        <f t="shared" si="81"/>
        <v>#VALUE!</v>
      </c>
      <c r="F894" t="str">
        <f t="shared" si="82"/>
        <v/>
      </c>
      <c r="G894" t="e">
        <f t="shared" si="83"/>
        <v>#VALUE!</v>
      </c>
      <c r="H894" s="6" t="e">
        <f t="shared" si="78"/>
        <v>#VALUE!</v>
      </c>
      <c r="I894" s="7">
        <f t="shared" si="79"/>
        <v>1336500</v>
      </c>
      <c r="J894" s="8" t="e">
        <f t="shared" si="80"/>
        <v>#VALUE!</v>
      </c>
      <c r="K894">
        <v>891</v>
      </c>
    </row>
    <row r="895" spans="4:11" x14ac:dyDescent="0.35">
      <c r="D895">
        <v>892</v>
      </c>
      <c r="E895" t="e">
        <f t="shared" si="81"/>
        <v>#VALUE!</v>
      </c>
      <c r="F895" t="str">
        <f t="shared" si="82"/>
        <v/>
      </c>
      <c r="G895" t="e">
        <f t="shared" si="83"/>
        <v>#VALUE!</v>
      </c>
      <c r="H895" s="6" t="e">
        <f t="shared" si="78"/>
        <v>#VALUE!</v>
      </c>
      <c r="I895" s="7">
        <f t="shared" si="79"/>
        <v>1338000</v>
      </c>
      <c r="J895" s="8" t="e">
        <f t="shared" si="80"/>
        <v>#VALUE!</v>
      </c>
      <c r="K895">
        <v>892</v>
      </c>
    </row>
    <row r="896" spans="4:11" x14ac:dyDescent="0.35">
      <c r="D896">
        <v>893</v>
      </c>
      <c r="E896" t="e">
        <f t="shared" si="81"/>
        <v>#VALUE!</v>
      </c>
      <c r="F896" t="str">
        <f t="shared" si="82"/>
        <v/>
      </c>
      <c r="G896" t="e">
        <f t="shared" si="83"/>
        <v>#VALUE!</v>
      </c>
      <c r="H896" s="6" t="e">
        <f t="shared" si="78"/>
        <v>#VALUE!</v>
      </c>
      <c r="I896" s="7">
        <f t="shared" si="79"/>
        <v>1339500</v>
      </c>
      <c r="J896" s="8" t="e">
        <f t="shared" si="80"/>
        <v>#VALUE!</v>
      </c>
      <c r="K896">
        <v>893</v>
      </c>
    </row>
    <row r="897" spans="4:11" x14ac:dyDescent="0.35">
      <c r="D897">
        <v>894</v>
      </c>
      <c r="E897" t="e">
        <f t="shared" si="81"/>
        <v>#VALUE!</v>
      </c>
      <c r="F897" t="str">
        <f t="shared" si="82"/>
        <v/>
      </c>
      <c r="G897" t="e">
        <f t="shared" si="83"/>
        <v>#VALUE!</v>
      </c>
      <c r="H897" s="6" t="e">
        <f t="shared" si="78"/>
        <v>#VALUE!</v>
      </c>
      <c r="I897" s="7">
        <f t="shared" si="79"/>
        <v>1341000</v>
      </c>
      <c r="J897" s="8" t="e">
        <f t="shared" si="80"/>
        <v>#VALUE!</v>
      </c>
      <c r="K897">
        <v>894</v>
      </c>
    </row>
    <row r="898" spans="4:11" x14ac:dyDescent="0.35">
      <c r="D898">
        <v>895</v>
      </c>
      <c r="E898" t="e">
        <f t="shared" si="81"/>
        <v>#VALUE!</v>
      </c>
      <c r="F898" t="str">
        <f t="shared" si="82"/>
        <v/>
      </c>
      <c r="G898" t="e">
        <f t="shared" si="83"/>
        <v>#VALUE!</v>
      </c>
      <c r="H898" s="6" t="e">
        <f t="shared" si="78"/>
        <v>#VALUE!</v>
      </c>
      <c r="I898" s="7">
        <f t="shared" si="79"/>
        <v>1342500</v>
      </c>
      <c r="J898" s="8" t="e">
        <f t="shared" si="80"/>
        <v>#VALUE!</v>
      </c>
      <c r="K898">
        <v>895</v>
      </c>
    </row>
    <row r="899" spans="4:11" x14ac:dyDescent="0.35">
      <c r="D899">
        <v>896</v>
      </c>
      <c r="E899" t="e">
        <f t="shared" si="81"/>
        <v>#VALUE!</v>
      </c>
      <c r="F899" t="str">
        <f t="shared" si="82"/>
        <v/>
      </c>
      <c r="G899" t="e">
        <f t="shared" si="83"/>
        <v>#VALUE!</v>
      </c>
      <c r="H899" s="6" t="e">
        <f t="shared" ref="H899:H962" si="84">DMcostPERton*G899</f>
        <v>#VALUE!</v>
      </c>
      <c r="I899" s="7">
        <f t="shared" ref="I899:I962" si="85">CowPrice*D899</f>
        <v>1344000</v>
      </c>
      <c r="J899" s="8" t="e">
        <f t="shared" ref="J899:J962" si="86">I899-H899</f>
        <v>#VALUE!</v>
      </c>
      <c r="K899">
        <v>896</v>
      </c>
    </row>
    <row r="900" spans="4:11" x14ac:dyDescent="0.35">
      <c r="D900">
        <v>897</v>
      </c>
      <c r="E900" t="e">
        <f t="shared" ref="E900:E963" si="87">DMneeded-(DMcow*D900)</f>
        <v>#VALUE!</v>
      </c>
      <c r="F900" t="str">
        <f t="shared" ref="F900:F963" si="88">DMavailable</f>
        <v/>
      </c>
      <c r="G900" t="e">
        <f t="shared" ref="G900:G963" si="89">E900-F900</f>
        <v>#VALUE!</v>
      </c>
      <c r="H900" s="6" t="e">
        <f t="shared" si="84"/>
        <v>#VALUE!</v>
      </c>
      <c r="I900" s="7">
        <f t="shared" si="85"/>
        <v>1345500</v>
      </c>
      <c r="J900" s="8" t="e">
        <f t="shared" si="86"/>
        <v>#VALUE!</v>
      </c>
      <c r="K900">
        <v>897</v>
      </c>
    </row>
    <row r="901" spans="4:11" x14ac:dyDescent="0.35">
      <c r="D901">
        <v>898</v>
      </c>
      <c r="E901" t="e">
        <f t="shared" si="87"/>
        <v>#VALUE!</v>
      </c>
      <c r="F901" t="str">
        <f t="shared" si="88"/>
        <v/>
      </c>
      <c r="G901" t="e">
        <f t="shared" si="89"/>
        <v>#VALUE!</v>
      </c>
      <c r="H901" s="6" t="e">
        <f t="shared" si="84"/>
        <v>#VALUE!</v>
      </c>
      <c r="I901" s="7">
        <f t="shared" si="85"/>
        <v>1347000</v>
      </c>
      <c r="J901" s="8" t="e">
        <f t="shared" si="86"/>
        <v>#VALUE!</v>
      </c>
      <c r="K901">
        <v>898</v>
      </c>
    </row>
    <row r="902" spans="4:11" x14ac:dyDescent="0.35">
      <c r="D902">
        <v>899</v>
      </c>
      <c r="E902" t="e">
        <f t="shared" si="87"/>
        <v>#VALUE!</v>
      </c>
      <c r="F902" t="str">
        <f t="shared" si="88"/>
        <v/>
      </c>
      <c r="G902" t="e">
        <f t="shared" si="89"/>
        <v>#VALUE!</v>
      </c>
      <c r="H902" s="6" t="e">
        <f t="shared" si="84"/>
        <v>#VALUE!</v>
      </c>
      <c r="I902" s="7">
        <f t="shared" si="85"/>
        <v>1348500</v>
      </c>
      <c r="J902" s="8" t="e">
        <f t="shared" si="86"/>
        <v>#VALUE!</v>
      </c>
      <c r="K902">
        <v>899</v>
      </c>
    </row>
    <row r="903" spans="4:11" x14ac:dyDescent="0.35">
      <c r="D903">
        <v>900</v>
      </c>
      <c r="E903" t="e">
        <f t="shared" si="87"/>
        <v>#VALUE!</v>
      </c>
      <c r="F903" t="str">
        <f t="shared" si="88"/>
        <v/>
      </c>
      <c r="G903" t="e">
        <f t="shared" si="89"/>
        <v>#VALUE!</v>
      </c>
      <c r="H903" s="6" t="e">
        <f t="shared" si="84"/>
        <v>#VALUE!</v>
      </c>
      <c r="I903" s="7">
        <f t="shared" si="85"/>
        <v>1350000</v>
      </c>
      <c r="J903" s="8" t="e">
        <f t="shared" si="86"/>
        <v>#VALUE!</v>
      </c>
      <c r="K903">
        <v>900</v>
      </c>
    </row>
    <row r="904" spans="4:11" x14ac:dyDescent="0.35">
      <c r="D904">
        <v>901</v>
      </c>
      <c r="E904" t="e">
        <f t="shared" si="87"/>
        <v>#VALUE!</v>
      </c>
      <c r="F904" t="str">
        <f t="shared" si="88"/>
        <v/>
      </c>
      <c r="G904" t="e">
        <f t="shared" si="89"/>
        <v>#VALUE!</v>
      </c>
      <c r="H904" s="6" t="e">
        <f t="shared" si="84"/>
        <v>#VALUE!</v>
      </c>
      <c r="I904" s="7">
        <f t="shared" si="85"/>
        <v>1351500</v>
      </c>
      <c r="J904" s="8" t="e">
        <f t="shared" si="86"/>
        <v>#VALUE!</v>
      </c>
      <c r="K904">
        <v>901</v>
      </c>
    </row>
    <row r="905" spans="4:11" x14ac:dyDescent="0.35">
      <c r="D905">
        <v>902</v>
      </c>
      <c r="E905" t="e">
        <f t="shared" si="87"/>
        <v>#VALUE!</v>
      </c>
      <c r="F905" t="str">
        <f t="shared" si="88"/>
        <v/>
      </c>
      <c r="G905" t="e">
        <f t="shared" si="89"/>
        <v>#VALUE!</v>
      </c>
      <c r="H905" s="6" t="e">
        <f t="shared" si="84"/>
        <v>#VALUE!</v>
      </c>
      <c r="I905" s="7">
        <f t="shared" si="85"/>
        <v>1353000</v>
      </c>
      <c r="J905" s="8" t="e">
        <f t="shared" si="86"/>
        <v>#VALUE!</v>
      </c>
      <c r="K905">
        <v>902</v>
      </c>
    </row>
    <row r="906" spans="4:11" x14ac:dyDescent="0.35">
      <c r="D906">
        <v>903</v>
      </c>
      <c r="E906" t="e">
        <f t="shared" si="87"/>
        <v>#VALUE!</v>
      </c>
      <c r="F906" t="str">
        <f t="shared" si="88"/>
        <v/>
      </c>
      <c r="G906" t="e">
        <f t="shared" si="89"/>
        <v>#VALUE!</v>
      </c>
      <c r="H906" s="6" t="e">
        <f t="shared" si="84"/>
        <v>#VALUE!</v>
      </c>
      <c r="I906" s="7">
        <f t="shared" si="85"/>
        <v>1354500</v>
      </c>
      <c r="J906" s="8" t="e">
        <f t="shared" si="86"/>
        <v>#VALUE!</v>
      </c>
      <c r="K906">
        <v>903</v>
      </c>
    </row>
    <row r="907" spans="4:11" x14ac:dyDescent="0.35">
      <c r="D907">
        <v>904</v>
      </c>
      <c r="E907" t="e">
        <f t="shared" si="87"/>
        <v>#VALUE!</v>
      </c>
      <c r="F907" t="str">
        <f t="shared" si="88"/>
        <v/>
      </c>
      <c r="G907" t="e">
        <f t="shared" si="89"/>
        <v>#VALUE!</v>
      </c>
      <c r="H907" s="6" t="e">
        <f t="shared" si="84"/>
        <v>#VALUE!</v>
      </c>
      <c r="I907" s="7">
        <f t="shared" si="85"/>
        <v>1356000</v>
      </c>
      <c r="J907" s="8" t="e">
        <f t="shared" si="86"/>
        <v>#VALUE!</v>
      </c>
      <c r="K907">
        <v>904</v>
      </c>
    </row>
    <row r="908" spans="4:11" x14ac:dyDescent="0.35">
      <c r="D908">
        <v>905</v>
      </c>
      <c r="E908" t="e">
        <f t="shared" si="87"/>
        <v>#VALUE!</v>
      </c>
      <c r="F908" t="str">
        <f t="shared" si="88"/>
        <v/>
      </c>
      <c r="G908" t="e">
        <f t="shared" si="89"/>
        <v>#VALUE!</v>
      </c>
      <c r="H908" s="6" t="e">
        <f t="shared" si="84"/>
        <v>#VALUE!</v>
      </c>
      <c r="I908" s="7">
        <f t="shared" si="85"/>
        <v>1357500</v>
      </c>
      <c r="J908" s="8" t="e">
        <f t="shared" si="86"/>
        <v>#VALUE!</v>
      </c>
      <c r="K908">
        <v>905</v>
      </c>
    </row>
    <row r="909" spans="4:11" x14ac:dyDescent="0.35">
      <c r="D909">
        <v>906</v>
      </c>
      <c r="E909" t="e">
        <f t="shared" si="87"/>
        <v>#VALUE!</v>
      </c>
      <c r="F909" t="str">
        <f t="shared" si="88"/>
        <v/>
      </c>
      <c r="G909" t="e">
        <f t="shared" si="89"/>
        <v>#VALUE!</v>
      </c>
      <c r="H909" s="6" t="e">
        <f t="shared" si="84"/>
        <v>#VALUE!</v>
      </c>
      <c r="I909" s="7">
        <f t="shared" si="85"/>
        <v>1359000</v>
      </c>
      <c r="J909" s="8" t="e">
        <f t="shared" si="86"/>
        <v>#VALUE!</v>
      </c>
      <c r="K909">
        <v>906</v>
      </c>
    </row>
    <row r="910" spans="4:11" x14ac:dyDescent="0.35">
      <c r="D910">
        <v>907</v>
      </c>
      <c r="E910" t="e">
        <f t="shared" si="87"/>
        <v>#VALUE!</v>
      </c>
      <c r="F910" t="str">
        <f t="shared" si="88"/>
        <v/>
      </c>
      <c r="G910" t="e">
        <f t="shared" si="89"/>
        <v>#VALUE!</v>
      </c>
      <c r="H910" s="6" t="e">
        <f t="shared" si="84"/>
        <v>#VALUE!</v>
      </c>
      <c r="I910" s="7">
        <f t="shared" si="85"/>
        <v>1360500</v>
      </c>
      <c r="J910" s="8" t="e">
        <f t="shared" si="86"/>
        <v>#VALUE!</v>
      </c>
      <c r="K910">
        <v>907</v>
      </c>
    </row>
    <row r="911" spans="4:11" x14ac:dyDescent="0.35">
      <c r="D911">
        <v>908</v>
      </c>
      <c r="E911" t="e">
        <f t="shared" si="87"/>
        <v>#VALUE!</v>
      </c>
      <c r="F911" t="str">
        <f t="shared" si="88"/>
        <v/>
      </c>
      <c r="G911" t="e">
        <f t="shared" si="89"/>
        <v>#VALUE!</v>
      </c>
      <c r="H911" s="6" t="e">
        <f t="shared" si="84"/>
        <v>#VALUE!</v>
      </c>
      <c r="I911" s="7">
        <f t="shared" si="85"/>
        <v>1362000</v>
      </c>
      <c r="J911" s="8" t="e">
        <f t="shared" si="86"/>
        <v>#VALUE!</v>
      </c>
      <c r="K911">
        <v>908</v>
      </c>
    </row>
    <row r="912" spans="4:11" x14ac:dyDescent="0.35">
      <c r="D912">
        <v>909</v>
      </c>
      <c r="E912" t="e">
        <f t="shared" si="87"/>
        <v>#VALUE!</v>
      </c>
      <c r="F912" t="str">
        <f t="shared" si="88"/>
        <v/>
      </c>
      <c r="G912" t="e">
        <f t="shared" si="89"/>
        <v>#VALUE!</v>
      </c>
      <c r="H912" s="6" t="e">
        <f t="shared" si="84"/>
        <v>#VALUE!</v>
      </c>
      <c r="I912" s="7">
        <f t="shared" si="85"/>
        <v>1363500</v>
      </c>
      <c r="J912" s="8" t="e">
        <f t="shared" si="86"/>
        <v>#VALUE!</v>
      </c>
      <c r="K912">
        <v>909</v>
      </c>
    </row>
    <row r="913" spans="4:11" x14ac:dyDescent="0.35">
      <c r="D913">
        <v>910</v>
      </c>
      <c r="E913" t="e">
        <f t="shared" si="87"/>
        <v>#VALUE!</v>
      </c>
      <c r="F913" t="str">
        <f t="shared" si="88"/>
        <v/>
      </c>
      <c r="G913" t="e">
        <f t="shared" si="89"/>
        <v>#VALUE!</v>
      </c>
      <c r="H913" s="6" t="e">
        <f t="shared" si="84"/>
        <v>#VALUE!</v>
      </c>
      <c r="I913" s="7">
        <f t="shared" si="85"/>
        <v>1365000</v>
      </c>
      <c r="J913" s="8" t="e">
        <f t="shared" si="86"/>
        <v>#VALUE!</v>
      </c>
      <c r="K913">
        <v>910</v>
      </c>
    </row>
    <row r="914" spans="4:11" x14ac:dyDescent="0.35">
      <c r="D914">
        <v>911</v>
      </c>
      <c r="E914" t="e">
        <f t="shared" si="87"/>
        <v>#VALUE!</v>
      </c>
      <c r="F914" t="str">
        <f t="shared" si="88"/>
        <v/>
      </c>
      <c r="G914" t="e">
        <f t="shared" si="89"/>
        <v>#VALUE!</v>
      </c>
      <c r="H914" s="6" t="e">
        <f t="shared" si="84"/>
        <v>#VALUE!</v>
      </c>
      <c r="I914" s="7">
        <f t="shared" si="85"/>
        <v>1366500</v>
      </c>
      <c r="J914" s="8" t="e">
        <f t="shared" si="86"/>
        <v>#VALUE!</v>
      </c>
      <c r="K914">
        <v>911</v>
      </c>
    </row>
    <row r="915" spans="4:11" x14ac:dyDescent="0.35">
      <c r="D915">
        <v>912</v>
      </c>
      <c r="E915" t="e">
        <f t="shared" si="87"/>
        <v>#VALUE!</v>
      </c>
      <c r="F915" t="str">
        <f t="shared" si="88"/>
        <v/>
      </c>
      <c r="G915" t="e">
        <f t="shared" si="89"/>
        <v>#VALUE!</v>
      </c>
      <c r="H915" s="6" t="e">
        <f t="shared" si="84"/>
        <v>#VALUE!</v>
      </c>
      <c r="I915" s="7">
        <f t="shared" si="85"/>
        <v>1368000</v>
      </c>
      <c r="J915" s="8" t="e">
        <f t="shared" si="86"/>
        <v>#VALUE!</v>
      </c>
      <c r="K915">
        <v>912</v>
      </c>
    </row>
    <row r="916" spans="4:11" x14ac:dyDescent="0.35">
      <c r="D916">
        <v>913</v>
      </c>
      <c r="E916" t="e">
        <f t="shared" si="87"/>
        <v>#VALUE!</v>
      </c>
      <c r="F916" t="str">
        <f t="shared" si="88"/>
        <v/>
      </c>
      <c r="G916" t="e">
        <f t="shared" si="89"/>
        <v>#VALUE!</v>
      </c>
      <c r="H916" s="6" t="e">
        <f t="shared" si="84"/>
        <v>#VALUE!</v>
      </c>
      <c r="I916" s="7">
        <f t="shared" si="85"/>
        <v>1369500</v>
      </c>
      <c r="J916" s="8" t="e">
        <f t="shared" si="86"/>
        <v>#VALUE!</v>
      </c>
      <c r="K916">
        <v>913</v>
      </c>
    </row>
    <row r="917" spans="4:11" x14ac:dyDescent="0.35">
      <c r="D917">
        <v>914</v>
      </c>
      <c r="E917" t="e">
        <f t="shared" si="87"/>
        <v>#VALUE!</v>
      </c>
      <c r="F917" t="str">
        <f t="shared" si="88"/>
        <v/>
      </c>
      <c r="G917" t="e">
        <f t="shared" si="89"/>
        <v>#VALUE!</v>
      </c>
      <c r="H917" s="6" t="e">
        <f t="shared" si="84"/>
        <v>#VALUE!</v>
      </c>
      <c r="I917" s="7">
        <f t="shared" si="85"/>
        <v>1371000</v>
      </c>
      <c r="J917" s="8" t="e">
        <f t="shared" si="86"/>
        <v>#VALUE!</v>
      </c>
      <c r="K917">
        <v>914</v>
      </c>
    </row>
    <row r="918" spans="4:11" x14ac:dyDescent="0.35">
      <c r="D918">
        <v>915</v>
      </c>
      <c r="E918" t="e">
        <f t="shared" si="87"/>
        <v>#VALUE!</v>
      </c>
      <c r="F918" t="str">
        <f t="shared" si="88"/>
        <v/>
      </c>
      <c r="G918" t="e">
        <f t="shared" si="89"/>
        <v>#VALUE!</v>
      </c>
      <c r="H918" s="6" t="e">
        <f t="shared" si="84"/>
        <v>#VALUE!</v>
      </c>
      <c r="I918" s="7">
        <f t="shared" si="85"/>
        <v>1372500</v>
      </c>
      <c r="J918" s="8" t="e">
        <f t="shared" si="86"/>
        <v>#VALUE!</v>
      </c>
      <c r="K918">
        <v>915</v>
      </c>
    </row>
    <row r="919" spans="4:11" x14ac:dyDescent="0.35">
      <c r="D919">
        <v>916</v>
      </c>
      <c r="E919" t="e">
        <f t="shared" si="87"/>
        <v>#VALUE!</v>
      </c>
      <c r="F919" t="str">
        <f t="shared" si="88"/>
        <v/>
      </c>
      <c r="G919" t="e">
        <f t="shared" si="89"/>
        <v>#VALUE!</v>
      </c>
      <c r="H919" s="6" t="e">
        <f t="shared" si="84"/>
        <v>#VALUE!</v>
      </c>
      <c r="I919" s="7">
        <f t="shared" si="85"/>
        <v>1374000</v>
      </c>
      <c r="J919" s="8" t="e">
        <f t="shared" si="86"/>
        <v>#VALUE!</v>
      </c>
      <c r="K919">
        <v>916</v>
      </c>
    </row>
    <row r="920" spans="4:11" x14ac:dyDescent="0.35">
      <c r="D920">
        <v>917</v>
      </c>
      <c r="E920" t="e">
        <f t="shared" si="87"/>
        <v>#VALUE!</v>
      </c>
      <c r="F920" t="str">
        <f t="shared" si="88"/>
        <v/>
      </c>
      <c r="G920" t="e">
        <f t="shared" si="89"/>
        <v>#VALUE!</v>
      </c>
      <c r="H920" s="6" t="e">
        <f t="shared" si="84"/>
        <v>#VALUE!</v>
      </c>
      <c r="I920" s="7">
        <f t="shared" si="85"/>
        <v>1375500</v>
      </c>
      <c r="J920" s="8" t="e">
        <f t="shared" si="86"/>
        <v>#VALUE!</v>
      </c>
      <c r="K920">
        <v>917</v>
      </c>
    </row>
    <row r="921" spans="4:11" x14ac:dyDescent="0.35">
      <c r="D921">
        <v>918</v>
      </c>
      <c r="E921" t="e">
        <f t="shared" si="87"/>
        <v>#VALUE!</v>
      </c>
      <c r="F921" t="str">
        <f t="shared" si="88"/>
        <v/>
      </c>
      <c r="G921" t="e">
        <f t="shared" si="89"/>
        <v>#VALUE!</v>
      </c>
      <c r="H921" s="6" t="e">
        <f t="shared" si="84"/>
        <v>#VALUE!</v>
      </c>
      <c r="I921" s="7">
        <f t="shared" si="85"/>
        <v>1377000</v>
      </c>
      <c r="J921" s="8" t="e">
        <f t="shared" si="86"/>
        <v>#VALUE!</v>
      </c>
      <c r="K921">
        <v>918</v>
      </c>
    </row>
    <row r="922" spans="4:11" x14ac:dyDescent="0.35">
      <c r="D922">
        <v>919</v>
      </c>
      <c r="E922" t="e">
        <f t="shared" si="87"/>
        <v>#VALUE!</v>
      </c>
      <c r="F922" t="str">
        <f t="shared" si="88"/>
        <v/>
      </c>
      <c r="G922" t="e">
        <f t="shared" si="89"/>
        <v>#VALUE!</v>
      </c>
      <c r="H922" s="6" t="e">
        <f t="shared" si="84"/>
        <v>#VALUE!</v>
      </c>
      <c r="I922" s="7">
        <f t="shared" si="85"/>
        <v>1378500</v>
      </c>
      <c r="J922" s="8" t="e">
        <f t="shared" si="86"/>
        <v>#VALUE!</v>
      </c>
      <c r="K922">
        <v>919</v>
      </c>
    </row>
    <row r="923" spans="4:11" x14ac:dyDescent="0.35">
      <c r="D923">
        <v>920</v>
      </c>
      <c r="E923" t="e">
        <f t="shared" si="87"/>
        <v>#VALUE!</v>
      </c>
      <c r="F923" t="str">
        <f t="shared" si="88"/>
        <v/>
      </c>
      <c r="G923" t="e">
        <f t="shared" si="89"/>
        <v>#VALUE!</v>
      </c>
      <c r="H923" s="6" t="e">
        <f t="shared" si="84"/>
        <v>#VALUE!</v>
      </c>
      <c r="I923" s="7">
        <f t="shared" si="85"/>
        <v>1380000</v>
      </c>
      <c r="J923" s="8" t="e">
        <f t="shared" si="86"/>
        <v>#VALUE!</v>
      </c>
      <c r="K923">
        <v>920</v>
      </c>
    </row>
    <row r="924" spans="4:11" x14ac:dyDescent="0.35">
      <c r="D924">
        <v>921</v>
      </c>
      <c r="E924" t="e">
        <f t="shared" si="87"/>
        <v>#VALUE!</v>
      </c>
      <c r="F924" t="str">
        <f t="shared" si="88"/>
        <v/>
      </c>
      <c r="G924" t="e">
        <f t="shared" si="89"/>
        <v>#VALUE!</v>
      </c>
      <c r="H924" s="6" t="e">
        <f t="shared" si="84"/>
        <v>#VALUE!</v>
      </c>
      <c r="I924" s="7">
        <f t="shared" si="85"/>
        <v>1381500</v>
      </c>
      <c r="J924" s="8" t="e">
        <f t="shared" si="86"/>
        <v>#VALUE!</v>
      </c>
      <c r="K924">
        <v>921</v>
      </c>
    </row>
    <row r="925" spans="4:11" x14ac:dyDescent="0.35">
      <c r="D925">
        <v>922</v>
      </c>
      <c r="E925" t="e">
        <f t="shared" si="87"/>
        <v>#VALUE!</v>
      </c>
      <c r="F925" t="str">
        <f t="shared" si="88"/>
        <v/>
      </c>
      <c r="G925" t="e">
        <f t="shared" si="89"/>
        <v>#VALUE!</v>
      </c>
      <c r="H925" s="6" t="e">
        <f t="shared" si="84"/>
        <v>#VALUE!</v>
      </c>
      <c r="I925" s="7">
        <f t="shared" si="85"/>
        <v>1383000</v>
      </c>
      <c r="J925" s="8" t="e">
        <f t="shared" si="86"/>
        <v>#VALUE!</v>
      </c>
      <c r="K925">
        <v>922</v>
      </c>
    </row>
    <row r="926" spans="4:11" x14ac:dyDescent="0.35">
      <c r="D926">
        <v>923</v>
      </c>
      <c r="E926" t="e">
        <f t="shared" si="87"/>
        <v>#VALUE!</v>
      </c>
      <c r="F926" t="str">
        <f t="shared" si="88"/>
        <v/>
      </c>
      <c r="G926" t="e">
        <f t="shared" si="89"/>
        <v>#VALUE!</v>
      </c>
      <c r="H926" s="6" t="e">
        <f t="shared" si="84"/>
        <v>#VALUE!</v>
      </c>
      <c r="I926" s="7">
        <f t="shared" si="85"/>
        <v>1384500</v>
      </c>
      <c r="J926" s="8" t="e">
        <f t="shared" si="86"/>
        <v>#VALUE!</v>
      </c>
      <c r="K926">
        <v>923</v>
      </c>
    </row>
    <row r="927" spans="4:11" x14ac:dyDescent="0.35">
      <c r="D927">
        <v>924</v>
      </c>
      <c r="E927" t="e">
        <f t="shared" si="87"/>
        <v>#VALUE!</v>
      </c>
      <c r="F927" t="str">
        <f t="shared" si="88"/>
        <v/>
      </c>
      <c r="G927" t="e">
        <f t="shared" si="89"/>
        <v>#VALUE!</v>
      </c>
      <c r="H927" s="6" t="e">
        <f t="shared" si="84"/>
        <v>#VALUE!</v>
      </c>
      <c r="I927" s="7">
        <f t="shared" si="85"/>
        <v>1386000</v>
      </c>
      <c r="J927" s="8" t="e">
        <f t="shared" si="86"/>
        <v>#VALUE!</v>
      </c>
      <c r="K927">
        <v>924</v>
      </c>
    </row>
    <row r="928" spans="4:11" x14ac:dyDescent="0.35">
      <c r="D928">
        <v>925</v>
      </c>
      <c r="E928" t="e">
        <f t="shared" si="87"/>
        <v>#VALUE!</v>
      </c>
      <c r="F928" t="str">
        <f t="shared" si="88"/>
        <v/>
      </c>
      <c r="G928" t="e">
        <f t="shared" si="89"/>
        <v>#VALUE!</v>
      </c>
      <c r="H928" s="6" t="e">
        <f t="shared" si="84"/>
        <v>#VALUE!</v>
      </c>
      <c r="I928" s="7">
        <f t="shared" si="85"/>
        <v>1387500</v>
      </c>
      <c r="J928" s="8" t="e">
        <f t="shared" si="86"/>
        <v>#VALUE!</v>
      </c>
      <c r="K928">
        <v>925</v>
      </c>
    </row>
    <row r="929" spans="4:11" x14ac:dyDescent="0.35">
      <c r="D929">
        <v>926</v>
      </c>
      <c r="E929" t="e">
        <f t="shared" si="87"/>
        <v>#VALUE!</v>
      </c>
      <c r="F929" t="str">
        <f t="shared" si="88"/>
        <v/>
      </c>
      <c r="G929" t="e">
        <f t="shared" si="89"/>
        <v>#VALUE!</v>
      </c>
      <c r="H929" s="6" t="e">
        <f t="shared" si="84"/>
        <v>#VALUE!</v>
      </c>
      <c r="I929" s="7">
        <f t="shared" si="85"/>
        <v>1389000</v>
      </c>
      <c r="J929" s="8" t="e">
        <f t="shared" si="86"/>
        <v>#VALUE!</v>
      </c>
      <c r="K929">
        <v>926</v>
      </c>
    </row>
    <row r="930" spans="4:11" x14ac:dyDescent="0.35">
      <c r="D930">
        <v>927</v>
      </c>
      <c r="E930" t="e">
        <f t="shared" si="87"/>
        <v>#VALUE!</v>
      </c>
      <c r="F930" t="str">
        <f t="shared" si="88"/>
        <v/>
      </c>
      <c r="G930" t="e">
        <f t="shared" si="89"/>
        <v>#VALUE!</v>
      </c>
      <c r="H930" s="6" t="e">
        <f t="shared" si="84"/>
        <v>#VALUE!</v>
      </c>
      <c r="I930" s="7">
        <f t="shared" si="85"/>
        <v>1390500</v>
      </c>
      <c r="J930" s="8" t="e">
        <f t="shared" si="86"/>
        <v>#VALUE!</v>
      </c>
      <c r="K930">
        <v>927</v>
      </c>
    </row>
    <row r="931" spans="4:11" x14ac:dyDescent="0.35">
      <c r="D931">
        <v>928</v>
      </c>
      <c r="E931" t="e">
        <f t="shared" si="87"/>
        <v>#VALUE!</v>
      </c>
      <c r="F931" t="str">
        <f t="shared" si="88"/>
        <v/>
      </c>
      <c r="G931" t="e">
        <f t="shared" si="89"/>
        <v>#VALUE!</v>
      </c>
      <c r="H931" s="6" t="e">
        <f t="shared" si="84"/>
        <v>#VALUE!</v>
      </c>
      <c r="I931" s="7">
        <f t="shared" si="85"/>
        <v>1392000</v>
      </c>
      <c r="J931" s="8" t="e">
        <f t="shared" si="86"/>
        <v>#VALUE!</v>
      </c>
      <c r="K931">
        <v>928</v>
      </c>
    </row>
    <row r="932" spans="4:11" x14ac:dyDescent="0.35">
      <c r="D932">
        <v>929</v>
      </c>
      <c r="E932" t="e">
        <f t="shared" si="87"/>
        <v>#VALUE!</v>
      </c>
      <c r="F932" t="str">
        <f t="shared" si="88"/>
        <v/>
      </c>
      <c r="G932" t="e">
        <f t="shared" si="89"/>
        <v>#VALUE!</v>
      </c>
      <c r="H932" s="6" t="e">
        <f t="shared" si="84"/>
        <v>#VALUE!</v>
      </c>
      <c r="I932" s="7">
        <f t="shared" si="85"/>
        <v>1393500</v>
      </c>
      <c r="J932" s="8" t="e">
        <f t="shared" si="86"/>
        <v>#VALUE!</v>
      </c>
      <c r="K932">
        <v>929</v>
      </c>
    </row>
    <row r="933" spans="4:11" x14ac:dyDescent="0.35">
      <c r="D933">
        <v>930</v>
      </c>
      <c r="E933" t="e">
        <f t="shared" si="87"/>
        <v>#VALUE!</v>
      </c>
      <c r="F933" t="str">
        <f t="shared" si="88"/>
        <v/>
      </c>
      <c r="G933" t="e">
        <f t="shared" si="89"/>
        <v>#VALUE!</v>
      </c>
      <c r="H933" s="6" t="e">
        <f t="shared" si="84"/>
        <v>#VALUE!</v>
      </c>
      <c r="I933" s="7">
        <f t="shared" si="85"/>
        <v>1395000</v>
      </c>
      <c r="J933" s="8" t="e">
        <f t="shared" si="86"/>
        <v>#VALUE!</v>
      </c>
      <c r="K933">
        <v>930</v>
      </c>
    </row>
    <row r="934" spans="4:11" x14ac:dyDescent="0.35">
      <c r="D934">
        <v>931</v>
      </c>
      <c r="E934" t="e">
        <f t="shared" si="87"/>
        <v>#VALUE!</v>
      </c>
      <c r="F934" t="str">
        <f t="shared" si="88"/>
        <v/>
      </c>
      <c r="G934" t="e">
        <f t="shared" si="89"/>
        <v>#VALUE!</v>
      </c>
      <c r="H934" s="6" t="e">
        <f t="shared" si="84"/>
        <v>#VALUE!</v>
      </c>
      <c r="I934" s="7">
        <f t="shared" si="85"/>
        <v>1396500</v>
      </c>
      <c r="J934" s="8" t="e">
        <f t="shared" si="86"/>
        <v>#VALUE!</v>
      </c>
      <c r="K934">
        <v>931</v>
      </c>
    </row>
    <row r="935" spans="4:11" x14ac:dyDescent="0.35">
      <c r="D935">
        <v>932</v>
      </c>
      <c r="E935" t="e">
        <f t="shared" si="87"/>
        <v>#VALUE!</v>
      </c>
      <c r="F935" t="str">
        <f t="shared" si="88"/>
        <v/>
      </c>
      <c r="G935" t="e">
        <f t="shared" si="89"/>
        <v>#VALUE!</v>
      </c>
      <c r="H935" s="6" t="e">
        <f t="shared" si="84"/>
        <v>#VALUE!</v>
      </c>
      <c r="I935" s="7">
        <f t="shared" si="85"/>
        <v>1398000</v>
      </c>
      <c r="J935" s="8" t="e">
        <f t="shared" si="86"/>
        <v>#VALUE!</v>
      </c>
      <c r="K935">
        <v>932</v>
      </c>
    </row>
    <row r="936" spans="4:11" x14ac:dyDescent="0.35">
      <c r="D936">
        <v>933</v>
      </c>
      <c r="E936" t="e">
        <f t="shared" si="87"/>
        <v>#VALUE!</v>
      </c>
      <c r="F936" t="str">
        <f t="shared" si="88"/>
        <v/>
      </c>
      <c r="G936" t="e">
        <f t="shared" si="89"/>
        <v>#VALUE!</v>
      </c>
      <c r="H936" s="6" t="e">
        <f t="shared" si="84"/>
        <v>#VALUE!</v>
      </c>
      <c r="I936" s="7">
        <f t="shared" si="85"/>
        <v>1399500</v>
      </c>
      <c r="J936" s="8" t="e">
        <f t="shared" si="86"/>
        <v>#VALUE!</v>
      </c>
      <c r="K936">
        <v>933</v>
      </c>
    </row>
    <row r="937" spans="4:11" x14ac:dyDescent="0.35">
      <c r="D937">
        <v>934</v>
      </c>
      <c r="E937" t="e">
        <f t="shared" si="87"/>
        <v>#VALUE!</v>
      </c>
      <c r="F937" t="str">
        <f t="shared" si="88"/>
        <v/>
      </c>
      <c r="G937" t="e">
        <f t="shared" si="89"/>
        <v>#VALUE!</v>
      </c>
      <c r="H937" s="6" t="e">
        <f t="shared" si="84"/>
        <v>#VALUE!</v>
      </c>
      <c r="I937" s="7">
        <f t="shared" si="85"/>
        <v>1401000</v>
      </c>
      <c r="J937" s="8" t="e">
        <f t="shared" si="86"/>
        <v>#VALUE!</v>
      </c>
      <c r="K937">
        <v>934</v>
      </c>
    </row>
    <row r="938" spans="4:11" x14ac:dyDescent="0.35">
      <c r="D938">
        <v>935</v>
      </c>
      <c r="E938" t="e">
        <f t="shared" si="87"/>
        <v>#VALUE!</v>
      </c>
      <c r="F938" t="str">
        <f t="shared" si="88"/>
        <v/>
      </c>
      <c r="G938" t="e">
        <f t="shared" si="89"/>
        <v>#VALUE!</v>
      </c>
      <c r="H938" s="6" t="e">
        <f t="shared" si="84"/>
        <v>#VALUE!</v>
      </c>
      <c r="I938" s="7">
        <f t="shared" si="85"/>
        <v>1402500</v>
      </c>
      <c r="J938" s="8" t="e">
        <f t="shared" si="86"/>
        <v>#VALUE!</v>
      </c>
      <c r="K938">
        <v>935</v>
      </c>
    </row>
    <row r="939" spans="4:11" x14ac:dyDescent="0.35">
      <c r="D939">
        <v>936</v>
      </c>
      <c r="E939" t="e">
        <f t="shared" si="87"/>
        <v>#VALUE!</v>
      </c>
      <c r="F939" t="str">
        <f t="shared" si="88"/>
        <v/>
      </c>
      <c r="G939" t="e">
        <f t="shared" si="89"/>
        <v>#VALUE!</v>
      </c>
      <c r="H939" s="6" t="e">
        <f t="shared" si="84"/>
        <v>#VALUE!</v>
      </c>
      <c r="I939" s="7">
        <f t="shared" si="85"/>
        <v>1404000</v>
      </c>
      <c r="J939" s="8" t="e">
        <f t="shared" si="86"/>
        <v>#VALUE!</v>
      </c>
      <c r="K939">
        <v>936</v>
      </c>
    </row>
    <row r="940" spans="4:11" x14ac:dyDescent="0.35">
      <c r="D940">
        <v>937</v>
      </c>
      <c r="E940" t="e">
        <f t="shared" si="87"/>
        <v>#VALUE!</v>
      </c>
      <c r="F940" t="str">
        <f t="shared" si="88"/>
        <v/>
      </c>
      <c r="G940" t="e">
        <f t="shared" si="89"/>
        <v>#VALUE!</v>
      </c>
      <c r="H940" s="6" t="e">
        <f t="shared" si="84"/>
        <v>#VALUE!</v>
      </c>
      <c r="I940" s="7">
        <f t="shared" si="85"/>
        <v>1405500</v>
      </c>
      <c r="J940" s="8" t="e">
        <f t="shared" si="86"/>
        <v>#VALUE!</v>
      </c>
      <c r="K940">
        <v>937</v>
      </c>
    </row>
    <row r="941" spans="4:11" x14ac:dyDescent="0.35">
      <c r="D941">
        <v>938</v>
      </c>
      <c r="E941" t="e">
        <f t="shared" si="87"/>
        <v>#VALUE!</v>
      </c>
      <c r="F941" t="str">
        <f t="shared" si="88"/>
        <v/>
      </c>
      <c r="G941" t="e">
        <f t="shared" si="89"/>
        <v>#VALUE!</v>
      </c>
      <c r="H941" s="6" t="e">
        <f t="shared" si="84"/>
        <v>#VALUE!</v>
      </c>
      <c r="I941" s="7">
        <f t="shared" si="85"/>
        <v>1407000</v>
      </c>
      <c r="J941" s="8" t="e">
        <f t="shared" si="86"/>
        <v>#VALUE!</v>
      </c>
      <c r="K941">
        <v>938</v>
      </c>
    </row>
    <row r="942" spans="4:11" x14ac:dyDescent="0.35">
      <c r="D942">
        <v>939</v>
      </c>
      <c r="E942" t="e">
        <f t="shared" si="87"/>
        <v>#VALUE!</v>
      </c>
      <c r="F942" t="str">
        <f t="shared" si="88"/>
        <v/>
      </c>
      <c r="G942" t="e">
        <f t="shared" si="89"/>
        <v>#VALUE!</v>
      </c>
      <c r="H942" s="6" t="e">
        <f t="shared" si="84"/>
        <v>#VALUE!</v>
      </c>
      <c r="I942" s="7">
        <f t="shared" si="85"/>
        <v>1408500</v>
      </c>
      <c r="J942" s="8" t="e">
        <f t="shared" si="86"/>
        <v>#VALUE!</v>
      </c>
      <c r="K942">
        <v>939</v>
      </c>
    </row>
    <row r="943" spans="4:11" x14ac:dyDescent="0.35">
      <c r="D943">
        <v>940</v>
      </c>
      <c r="E943" t="e">
        <f t="shared" si="87"/>
        <v>#VALUE!</v>
      </c>
      <c r="F943" t="str">
        <f t="shared" si="88"/>
        <v/>
      </c>
      <c r="G943" t="e">
        <f t="shared" si="89"/>
        <v>#VALUE!</v>
      </c>
      <c r="H943" s="6" t="e">
        <f t="shared" si="84"/>
        <v>#VALUE!</v>
      </c>
      <c r="I943" s="7">
        <f t="shared" si="85"/>
        <v>1410000</v>
      </c>
      <c r="J943" s="8" t="e">
        <f t="shared" si="86"/>
        <v>#VALUE!</v>
      </c>
      <c r="K943">
        <v>940</v>
      </c>
    </row>
    <row r="944" spans="4:11" x14ac:dyDescent="0.35">
      <c r="D944">
        <v>941</v>
      </c>
      <c r="E944" t="e">
        <f t="shared" si="87"/>
        <v>#VALUE!</v>
      </c>
      <c r="F944" t="str">
        <f t="shared" si="88"/>
        <v/>
      </c>
      <c r="G944" t="e">
        <f t="shared" si="89"/>
        <v>#VALUE!</v>
      </c>
      <c r="H944" s="6" t="e">
        <f t="shared" si="84"/>
        <v>#VALUE!</v>
      </c>
      <c r="I944" s="7">
        <f t="shared" si="85"/>
        <v>1411500</v>
      </c>
      <c r="J944" s="8" t="e">
        <f t="shared" si="86"/>
        <v>#VALUE!</v>
      </c>
      <c r="K944">
        <v>941</v>
      </c>
    </row>
    <row r="945" spans="4:11" x14ac:dyDescent="0.35">
      <c r="D945">
        <v>942</v>
      </c>
      <c r="E945" t="e">
        <f t="shared" si="87"/>
        <v>#VALUE!</v>
      </c>
      <c r="F945" t="str">
        <f t="shared" si="88"/>
        <v/>
      </c>
      <c r="G945" t="e">
        <f t="shared" si="89"/>
        <v>#VALUE!</v>
      </c>
      <c r="H945" s="6" t="e">
        <f t="shared" si="84"/>
        <v>#VALUE!</v>
      </c>
      <c r="I945" s="7">
        <f t="shared" si="85"/>
        <v>1413000</v>
      </c>
      <c r="J945" s="8" t="e">
        <f t="shared" si="86"/>
        <v>#VALUE!</v>
      </c>
      <c r="K945">
        <v>942</v>
      </c>
    </row>
    <row r="946" spans="4:11" x14ac:dyDescent="0.35">
      <c r="D946">
        <v>943</v>
      </c>
      <c r="E946" t="e">
        <f t="shared" si="87"/>
        <v>#VALUE!</v>
      </c>
      <c r="F946" t="str">
        <f t="shared" si="88"/>
        <v/>
      </c>
      <c r="G946" t="e">
        <f t="shared" si="89"/>
        <v>#VALUE!</v>
      </c>
      <c r="H946" s="6" t="e">
        <f t="shared" si="84"/>
        <v>#VALUE!</v>
      </c>
      <c r="I946" s="7">
        <f t="shared" si="85"/>
        <v>1414500</v>
      </c>
      <c r="J946" s="8" t="e">
        <f t="shared" si="86"/>
        <v>#VALUE!</v>
      </c>
      <c r="K946">
        <v>943</v>
      </c>
    </row>
    <row r="947" spans="4:11" x14ac:dyDescent="0.35">
      <c r="D947">
        <v>944</v>
      </c>
      <c r="E947" t="e">
        <f t="shared" si="87"/>
        <v>#VALUE!</v>
      </c>
      <c r="F947" t="str">
        <f t="shared" si="88"/>
        <v/>
      </c>
      <c r="G947" t="e">
        <f t="shared" si="89"/>
        <v>#VALUE!</v>
      </c>
      <c r="H947" s="6" t="e">
        <f t="shared" si="84"/>
        <v>#VALUE!</v>
      </c>
      <c r="I947" s="7">
        <f t="shared" si="85"/>
        <v>1416000</v>
      </c>
      <c r="J947" s="8" t="e">
        <f t="shared" si="86"/>
        <v>#VALUE!</v>
      </c>
      <c r="K947">
        <v>944</v>
      </c>
    </row>
    <row r="948" spans="4:11" x14ac:dyDescent="0.35">
      <c r="D948">
        <v>945</v>
      </c>
      <c r="E948" t="e">
        <f t="shared" si="87"/>
        <v>#VALUE!</v>
      </c>
      <c r="F948" t="str">
        <f t="shared" si="88"/>
        <v/>
      </c>
      <c r="G948" t="e">
        <f t="shared" si="89"/>
        <v>#VALUE!</v>
      </c>
      <c r="H948" s="6" t="e">
        <f t="shared" si="84"/>
        <v>#VALUE!</v>
      </c>
      <c r="I948" s="7">
        <f t="shared" si="85"/>
        <v>1417500</v>
      </c>
      <c r="J948" s="8" t="e">
        <f t="shared" si="86"/>
        <v>#VALUE!</v>
      </c>
      <c r="K948">
        <v>945</v>
      </c>
    </row>
    <row r="949" spans="4:11" x14ac:dyDescent="0.35">
      <c r="D949">
        <v>946</v>
      </c>
      <c r="E949" t="e">
        <f t="shared" si="87"/>
        <v>#VALUE!</v>
      </c>
      <c r="F949" t="str">
        <f t="shared" si="88"/>
        <v/>
      </c>
      <c r="G949" t="e">
        <f t="shared" si="89"/>
        <v>#VALUE!</v>
      </c>
      <c r="H949" s="6" t="e">
        <f t="shared" si="84"/>
        <v>#VALUE!</v>
      </c>
      <c r="I949" s="7">
        <f t="shared" si="85"/>
        <v>1419000</v>
      </c>
      <c r="J949" s="8" t="e">
        <f t="shared" si="86"/>
        <v>#VALUE!</v>
      </c>
      <c r="K949">
        <v>946</v>
      </c>
    </row>
    <row r="950" spans="4:11" x14ac:dyDescent="0.35">
      <c r="D950">
        <v>947</v>
      </c>
      <c r="E950" t="e">
        <f t="shared" si="87"/>
        <v>#VALUE!</v>
      </c>
      <c r="F950" t="str">
        <f t="shared" si="88"/>
        <v/>
      </c>
      <c r="G950" t="e">
        <f t="shared" si="89"/>
        <v>#VALUE!</v>
      </c>
      <c r="H950" s="6" t="e">
        <f t="shared" si="84"/>
        <v>#VALUE!</v>
      </c>
      <c r="I950" s="7">
        <f t="shared" si="85"/>
        <v>1420500</v>
      </c>
      <c r="J950" s="8" t="e">
        <f t="shared" si="86"/>
        <v>#VALUE!</v>
      </c>
      <c r="K950">
        <v>947</v>
      </c>
    </row>
    <row r="951" spans="4:11" x14ac:dyDescent="0.35">
      <c r="D951">
        <v>948</v>
      </c>
      <c r="E951" t="e">
        <f t="shared" si="87"/>
        <v>#VALUE!</v>
      </c>
      <c r="F951" t="str">
        <f t="shared" si="88"/>
        <v/>
      </c>
      <c r="G951" t="e">
        <f t="shared" si="89"/>
        <v>#VALUE!</v>
      </c>
      <c r="H951" s="6" t="e">
        <f t="shared" si="84"/>
        <v>#VALUE!</v>
      </c>
      <c r="I951" s="7">
        <f t="shared" si="85"/>
        <v>1422000</v>
      </c>
      <c r="J951" s="8" t="e">
        <f t="shared" si="86"/>
        <v>#VALUE!</v>
      </c>
      <c r="K951">
        <v>948</v>
      </c>
    </row>
    <row r="952" spans="4:11" x14ac:dyDescent="0.35">
      <c r="D952">
        <v>949</v>
      </c>
      <c r="E952" t="e">
        <f t="shared" si="87"/>
        <v>#VALUE!</v>
      </c>
      <c r="F952" t="str">
        <f t="shared" si="88"/>
        <v/>
      </c>
      <c r="G952" t="e">
        <f t="shared" si="89"/>
        <v>#VALUE!</v>
      </c>
      <c r="H952" s="6" t="e">
        <f t="shared" si="84"/>
        <v>#VALUE!</v>
      </c>
      <c r="I952" s="7">
        <f t="shared" si="85"/>
        <v>1423500</v>
      </c>
      <c r="J952" s="8" t="e">
        <f t="shared" si="86"/>
        <v>#VALUE!</v>
      </c>
      <c r="K952">
        <v>949</v>
      </c>
    </row>
    <row r="953" spans="4:11" x14ac:dyDescent="0.35">
      <c r="D953">
        <v>950</v>
      </c>
      <c r="E953" t="e">
        <f t="shared" si="87"/>
        <v>#VALUE!</v>
      </c>
      <c r="F953" t="str">
        <f t="shared" si="88"/>
        <v/>
      </c>
      <c r="G953" t="e">
        <f t="shared" si="89"/>
        <v>#VALUE!</v>
      </c>
      <c r="H953" s="6" t="e">
        <f t="shared" si="84"/>
        <v>#VALUE!</v>
      </c>
      <c r="I953" s="7">
        <f t="shared" si="85"/>
        <v>1425000</v>
      </c>
      <c r="J953" s="8" t="e">
        <f t="shared" si="86"/>
        <v>#VALUE!</v>
      </c>
      <c r="K953">
        <v>950</v>
      </c>
    </row>
    <row r="954" spans="4:11" x14ac:dyDescent="0.35">
      <c r="D954">
        <v>951</v>
      </c>
      <c r="E954" t="e">
        <f t="shared" si="87"/>
        <v>#VALUE!</v>
      </c>
      <c r="F954" t="str">
        <f t="shared" si="88"/>
        <v/>
      </c>
      <c r="G954" t="e">
        <f t="shared" si="89"/>
        <v>#VALUE!</v>
      </c>
      <c r="H954" s="6" t="e">
        <f t="shared" si="84"/>
        <v>#VALUE!</v>
      </c>
      <c r="I954" s="7">
        <f t="shared" si="85"/>
        <v>1426500</v>
      </c>
      <c r="J954" s="8" t="e">
        <f t="shared" si="86"/>
        <v>#VALUE!</v>
      </c>
      <c r="K954">
        <v>951</v>
      </c>
    </row>
    <row r="955" spans="4:11" x14ac:dyDescent="0.35">
      <c r="D955">
        <v>952</v>
      </c>
      <c r="E955" t="e">
        <f t="shared" si="87"/>
        <v>#VALUE!</v>
      </c>
      <c r="F955" t="str">
        <f t="shared" si="88"/>
        <v/>
      </c>
      <c r="G955" t="e">
        <f t="shared" si="89"/>
        <v>#VALUE!</v>
      </c>
      <c r="H955" s="6" t="e">
        <f t="shared" si="84"/>
        <v>#VALUE!</v>
      </c>
      <c r="I955" s="7">
        <f t="shared" si="85"/>
        <v>1428000</v>
      </c>
      <c r="J955" s="8" t="e">
        <f t="shared" si="86"/>
        <v>#VALUE!</v>
      </c>
      <c r="K955">
        <v>952</v>
      </c>
    </row>
    <row r="956" spans="4:11" x14ac:dyDescent="0.35">
      <c r="D956">
        <v>953</v>
      </c>
      <c r="E956" t="e">
        <f t="shared" si="87"/>
        <v>#VALUE!</v>
      </c>
      <c r="F956" t="str">
        <f t="shared" si="88"/>
        <v/>
      </c>
      <c r="G956" t="e">
        <f t="shared" si="89"/>
        <v>#VALUE!</v>
      </c>
      <c r="H956" s="6" t="e">
        <f t="shared" si="84"/>
        <v>#VALUE!</v>
      </c>
      <c r="I956" s="7">
        <f t="shared" si="85"/>
        <v>1429500</v>
      </c>
      <c r="J956" s="8" t="e">
        <f t="shared" si="86"/>
        <v>#VALUE!</v>
      </c>
      <c r="K956">
        <v>953</v>
      </c>
    </row>
    <row r="957" spans="4:11" x14ac:dyDescent="0.35">
      <c r="D957">
        <v>954</v>
      </c>
      <c r="E957" t="e">
        <f t="shared" si="87"/>
        <v>#VALUE!</v>
      </c>
      <c r="F957" t="str">
        <f t="shared" si="88"/>
        <v/>
      </c>
      <c r="G957" t="e">
        <f t="shared" si="89"/>
        <v>#VALUE!</v>
      </c>
      <c r="H957" s="6" t="e">
        <f t="shared" si="84"/>
        <v>#VALUE!</v>
      </c>
      <c r="I957" s="7">
        <f t="shared" si="85"/>
        <v>1431000</v>
      </c>
      <c r="J957" s="8" t="e">
        <f t="shared" si="86"/>
        <v>#VALUE!</v>
      </c>
      <c r="K957">
        <v>954</v>
      </c>
    </row>
    <row r="958" spans="4:11" x14ac:dyDescent="0.35">
      <c r="D958">
        <v>955</v>
      </c>
      <c r="E958" t="e">
        <f t="shared" si="87"/>
        <v>#VALUE!</v>
      </c>
      <c r="F958" t="str">
        <f t="shared" si="88"/>
        <v/>
      </c>
      <c r="G958" t="e">
        <f t="shared" si="89"/>
        <v>#VALUE!</v>
      </c>
      <c r="H958" s="6" t="e">
        <f t="shared" si="84"/>
        <v>#VALUE!</v>
      </c>
      <c r="I958" s="7">
        <f t="shared" si="85"/>
        <v>1432500</v>
      </c>
      <c r="J958" s="8" t="e">
        <f t="shared" si="86"/>
        <v>#VALUE!</v>
      </c>
      <c r="K958">
        <v>955</v>
      </c>
    </row>
    <row r="959" spans="4:11" x14ac:dyDescent="0.35">
      <c r="D959">
        <v>956</v>
      </c>
      <c r="E959" t="e">
        <f t="shared" si="87"/>
        <v>#VALUE!</v>
      </c>
      <c r="F959" t="str">
        <f t="shared" si="88"/>
        <v/>
      </c>
      <c r="G959" t="e">
        <f t="shared" si="89"/>
        <v>#VALUE!</v>
      </c>
      <c r="H959" s="6" t="e">
        <f t="shared" si="84"/>
        <v>#VALUE!</v>
      </c>
      <c r="I959" s="7">
        <f t="shared" si="85"/>
        <v>1434000</v>
      </c>
      <c r="J959" s="8" t="e">
        <f t="shared" si="86"/>
        <v>#VALUE!</v>
      </c>
      <c r="K959">
        <v>956</v>
      </c>
    </row>
    <row r="960" spans="4:11" x14ac:dyDescent="0.35">
      <c r="D960">
        <v>957</v>
      </c>
      <c r="E960" t="e">
        <f t="shared" si="87"/>
        <v>#VALUE!</v>
      </c>
      <c r="F960" t="str">
        <f t="shared" si="88"/>
        <v/>
      </c>
      <c r="G960" t="e">
        <f t="shared" si="89"/>
        <v>#VALUE!</v>
      </c>
      <c r="H960" s="6" t="e">
        <f t="shared" si="84"/>
        <v>#VALUE!</v>
      </c>
      <c r="I960" s="7">
        <f t="shared" si="85"/>
        <v>1435500</v>
      </c>
      <c r="J960" s="8" t="e">
        <f t="shared" si="86"/>
        <v>#VALUE!</v>
      </c>
      <c r="K960">
        <v>957</v>
      </c>
    </row>
    <row r="961" spans="4:11" x14ac:dyDescent="0.35">
      <c r="D961">
        <v>958</v>
      </c>
      <c r="E961" t="e">
        <f t="shared" si="87"/>
        <v>#VALUE!</v>
      </c>
      <c r="F961" t="str">
        <f t="shared" si="88"/>
        <v/>
      </c>
      <c r="G961" t="e">
        <f t="shared" si="89"/>
        <v>#VALUE!</v>
      </c>
      <c r="H961" s="6" t="e">
        <f t="shared" si="84"/>
        <v>#VALUE!</v>
      </c>
      <c r="I961" s="7">
        <f t="shared" si="85"/>
        <v>1437000</v>
      </c>
      <c r="J961" s="8" t="e">
        <f t="shared" si="86"/>
        <v>#VALUE!</v>
      </c>
      <c r="K961">
        <v>958</v>
      </c>
    </row>
    <row r="962" spans="4:11" x14ac:dyDescent="0.35">
      <c r="D962">
        <v>959</v>
      </c>
      <c r="E962" t="e">
        <f t="shared" si="87"/>
        <v>#VALUE!</v>
      </c>
      <c r="F962" t="str">
        <f t="shared" si="88"/>
        <v/>
      </c>
      <c r="G962" t="e">
        <f t="shared" si="89"/>
        <v>#VALUE!</v>
      </c>
      <c r="H962" s="6" t="e">
        <f t="shared" si="84"/>
        <v>#VALUE!</v>
      </c>
      <c r="I962" s="7">
        <f t="shared" si="85"/>
        <v>1438500</v>
      </c>
      <c r="J962" s="8" t="e">
        <f t="shared" si="86"/>
        <v>#VALUE!</v>
      </c>
      <c r="K962">
        <v>959</v>
      </c>
    </row>
    <row r="963" spans="4:11" x14ac:dyDescent="0.35">
      <c r="D963">
        <v>960</v>
      </c>
      <c r="E963" t="e">
        <f t="shared" si="87"/>
        <v>#VALUE!</v>
      </c>
      <c r="F963" t="str">
        <f t="shared" si="88"/>
        <v/>
      </c>
      <c r="G963" t="e">
        <f t="shared" si="89"/>
        <v>#VALUE!</v>
      </c>
      <c r="H963" s="6" t="e">
        <f t="shared" ref="H963:H1003" si="90">DMcostPERton*G963</f>
        <v>#VALUE!</v>
      </c>
      <c r="I963" s="7">
        <f t="shared" ref="I963:I1003" si="91">CowPrice*D963</f>
        <v>1440000</v>
      </c>
      <c r="J963" s="8" t="e">
        <f t="shared" ref="J963:J1003" si="92">I963-H963</f>
        <v>#VALUE!</v>
      </c>
      <c r="K963">
        <v>960</v>
      </c>
    </row>
    <row r="964" spans="4:11" x14ac:dyDescent="0.35">
      <c r="D964">
        <v>961</v>
      </c>
      <c r="E964" t="e">
        <f t="shared" ref="E964:E1003" si="93">DMneeded-(DMcow*D964)</f>
        <v>#VALUE!</v>
      </c>
      <c r="F964" t="str">
        <f t="shared" ref="F964:F1003" si="94">DMavailable</f>
        <v/>
      </c>
      <c r="G964" t="e">
        <f t="shared" ref="G964:G1003" si="95">E964-F964</f>
        <v>#VALUE!</v>
      </c>
      <c r="H964" s="6" t="e">
        <f t="shared" si="90"/>
        <v>#VALUE!</v>
      </c>
      <c r="I964" s="7">
        <f t="shared" si="91"/>
        <v>1441500</v>
      </c>
      <c r="J964" s="8" t="e">
        <f t="shared" si="92"/>
        <v>#VALUE!</v>
      </c>
      <c r="K964">
        <v>961</v>
      </c>
    </row>
    <row r="965" spans="4:11" x14ac:dyDescent="0.35">
      <c r="D965">
        <v>962</v>
      </c>
      <c r="E965" t="e">
        <f t="shared" si="93"/>
        <v>#VALUE!</v>
      </c>
      <c r="F965" t="str">
        <f t="shared" si="94"/>
        <v/>
      </c>
      <c r="G965" t="e">
        <f t="shared" si="95"/>
        <v>#VALUE!</v>
      </c>
      <c r="H965" s="6" t="e">
        <f t="shared" si="90"/>
        <v>#VALUE!</v>
      </c>
      <c r="I965" s="7">
        <f t="shared" si="91"/>
        <v>1443000</v>
      </c>
      <c r="J965" s="8" t="e">
        <f t="shared" si="92"/>
        <v>#VALUE!</v>
      </c>
      <c r="K965">
        <v>962</v>
      </c>
    </row>
    <row r="966" spans="4:11" x14ac:dyDescent="0.35">
      <c r="D966">
        <v>963</v>
      </c>
      <c r="E966" t="e">
        <f t="shared" si="93"/>
        <v>#VALUE!</v>
      </c>
      <c r="F966" t="str">
        <f t="shared" si="94"/>
        <v/>
      </c>
      <c r="G966" t="e">
        <f t="shared" si="95"/>
        <v>#VALUE!</v>
      </c>
      <c r="H966" s="6" t="e">
        <f t="shared" si="90"/>
        <v>#VALUE!</v>
      </c>
      <c r="I966" s="7">
        <f t="shared" si="91"/>
        <v>1444500</v>
      </c>
      <c r="J966" s="8" t="e">
        <f t="shared" si="92"/>
        <v>#VALUE!</v>
      </c>
      <c r="K966">
        <v>963</v>
      </c>
    </row>
    <row r="967" spans="4:11" x14ac:dyDescent="0.35">
      <c r="D967">
        <v>964</v>
      </c>
      <c r="E967" t="e">
        <f t="shared" si="93"/>
        <v>#VALUE!</v>
      </c>
      <c r="F967" t="str">
        <f t="shared" si="94"/>
        <v/>
      </c>
      <c r="G967" t="e">
        <f t="shared" si="95"/>
        <v>#VALUE!</v>
      </c>
      <c r="H967" s="6" t="e">
        <f t="shared" si="90"/>
        <v>#VALUE!</v>
      </c>
      <c r="I967" s="7">
        <f t="shared" si="91"/>
        <v>1446000</v>
      </c>
      <c r="J967" s="8" t="e">
        <f t="shared" si="92"/>
        <v>#VALUE!</v>
      </c>
      <c r="K967">
        <v>964</v>
      </c>
    </row>
    <row r="968" spans="4:11" x14ac:dyDescent="0.35">
      <c r="D968">
        <v>965</v>
      </c>
      <c r="E968" t="e">
        <f t="shared" si="93"/>
        <v>#VALUE!</v>
      </c>
      <c r="F968" t="str">
        <f t="shared" si="94"/>
        <v/>
      </c>
      <c r="G968" t="e">
        <f t="shared" si="95"/>
        <v>#VALUE!</v>
      </c>
      <c r="H968" s="6" t="e">
        <f t="shared" si="90"/>
        <v>#VALUE!</v>
      </c>
      <c r="I968" s="7">
        <f t="shared" si="91"/>
        <v>1447500</v>
      </c>
      <c r="J968" s="8" t="e">
        <f t="shared" si="92"/>
        <v>#VALUE!</v>
      </c>
      <c r="K968">
        <v>965</v>
      </c>
    </row>
    <row r="969" spans="4:11" x14ac:dyDescent="0.35">
      <c r="D969">
        <v>966</v>
      </c>
      <c r="E969" t="e">
        <f t="shared" si="93"/>
        <v>#VALUE!</v>
      </c>
      <c r="F969" t="str">
        <f t="shared" si="94"/>
        <v/>
      </c>
      <c r="G969" t="e">
        <f t="shared" si="95"/>
        <v>#VALUE!</v>
      </c>
      <c r="H969" s="6" t="e">
        <f t="shared" si="90"/>
        <v>#VALUE!</v>
      </c>
      <c r="I969" s="7">
        <f t="shared" si="91"/>
        <v>1449000</v>
      </c>
      <c r="J969" s="8" t="e">
        <f t="shared" si="92"/>
        <v>#VALUE!</v>
      </c>
      <c r="K969">
        <v>966</v>
      </c>
    </row>
    <row r="970" spans="4:11" x14ac:dyDescent="0.35">
      <c r="D970">
        <v>967</v>
      </c>
      <c r="E970" t="e">
        <f t="shared" si="93"/>
        <v>#VALUE!</v>
      </c>
      <c r="F970" t="str">
        <f t="shared" si="94"/>
        <v/>
      </c>
      <c r="G970" t="e">
        <f t="shared" si="95"/>
        <v>#VALUE!</v>
      </c>
      <c r="H970" s="6" t="e">
        <f t="shared" si="90"/>
        <v>#VALUE!</v>
      </c>
      <c r="I970" s="7">
        <f t="shared" si="91"/>
        <v>1450500</v>
      </c>
      <c r="J970" s="8" t="e">
        <f t="shared" si="92"/>
        <v>#VALUE!</v>
      </c>
      <c r="K970">
        <v>967</v>
      </c>
    </row>
    <row r="971" spans="4:11" x14ac:dyDescent="0.35">
      <c r="D971">
        <v>968</v>
      </c>
      <c r="E971" t="e">
        <f t="shared" si="93"/>
        <v>#VALUE!</v>
      </c>
      <c r="F971" t="str">
        <f t="shared" si="94"/>
        <v/>
      </c>
      <c r="G971" t="e">
        <f t="shared" si="95"/>
        <v>#VALUE!</v>
      </c>
      <c r="H971" s="6" t="e">
        <f t="shared" si="90"/>
        <v>#VALUE!</v>
      </c>
      <c r="I971" s="7">
        <f t="shared" si="91"/>
        <v>1452000</v>
      </c>
      <c r="J971" s="8" t="e">
        <f t="shared" si="92"/>
        <v>#VALUE!</v>
      </c>
      <c r="K971">
        <v>968</v>
      </c>
    </row>
    <row r="972" spans="4:11" x14ac:dyDescent="0.35">
      <c r="D972">
        <v>969</v>
      </c>
      <c r="E972" t="e">
        <f t="shared" si="93"/>
        <v>#VALUE!</v>
      </c>
      <c r="F972" t="str">
        <f t="shared" si="94"/>
        <v/>
      </c>
      <c r="G972" t="e">
        <f t="shared" si="95"/>
        <v>#VALUE!</v>
      </c>
      <c r="H972" s="6" t="e">
        <f t="shared" si="90"/>
        <v>#VALUE!</v>
      </c>
      <c r="I972" s="7">
        <f t="shared" si="91"/>
        <v>1453500</v>
      </c>
      <c r="J972" s="8" t="e">
        <f t="shared" si="92"/>
        <v>#VALUE!</v>
      </c>
      <c r="K972">
        <v>969</v>
      </c>
    </row>
    <row r="973" spans="4:11" x14ac:dyDescent="0.35">
      <c r="D973">
        <v>970</v>
      </c>
      <c r="E973" t="e">
        <f t="shared" si="93"/>
        <v>#VALUE!</v>
      </c>
      <c r="F973" t="str">
        <f t="shared" si="94"/>
        <v/>
      </c>
      <c r="G973" t="e">
        <f t="shared" si="95"/>
        <v>#VALUE!</v>
      </c>
      <c r="H973" s="6" t="e">
        <f t="shared" si="90"/>
        <v>#VALUE!</v>
      </c>
      <c r="I973" s="7">
        <f t="shared" si="91"/>
        <v>1455000</v>
      </c>
      <c r="J973" s="8" t="e">
        <f t="shared" si="92"/>
        <v>#VALUE!</v>
      </c>
      <c r="K973">
        <v>970</v>
      </c>
    </row>
    <row r="974" spans="4:11" x14ac:dyDescent="0.35">
      <c r="D974">
        <v>971</v>
      </c>
      <c r="E974" t="e">
        <f t="shared" si="93"/>
        <v>#VALUE!</v>
      </c>
      <c r="F974" t="str">
        <f t="shared" si="94"/>
        <v/>
      </c>
      <c r="G974" t="e">
        <f t="shared" si="95"/>
        <v>#VALUE!</v>
      </c>
      <c r="H974" s="6" t="e">
        <f t="shared" si="90"/>
        <v>#VALUE!</v>
      </c>
      <c r="I974" s="7">
        <f t="shared" si="91"/>
        <v>1456500</v>
      </c>
      <c r="J974" s="8" t="e">
        <f t="shared" si="92"/>
        <v>#VALUE!</v>
      </c>
      <c r="K974">
        <v>971</v>
      </c>
    </row>
    <row r="975" spans="4:11" x14ac:dyDescent="0.35">
      <c r="D975">
        <v>972</v>
      </c>
      <c r="E975" t="e">
        <f t="shared" si="93"/>
        <v>#VALUE!</v>
      </c>
      <c r="F975" t="str">
        <f t="shared" si="94"/>
        <v/>
      </c>
      <c r="G975" t="e">
        <f t="shared" si="95"/>
        <v>#VALUE!</v>
      </c>
      <c r="H975" s="6" t="e">
        <f t="shared" si="90"/>
        <v>#VALUE!</v>
      </c>
      <c r="I975" s="7">
        <f t="shared" si="91"/>
        <v>1458000</v>
      </c>
      <c r="J975" s="8" t="e">
        <f t="shared" si="92"/>
        <v>#VALUE!</v>
      </c>
      <c r="K975">
        <v>972</v>
      </c>
    </row>
    <row r="976" spans="4:11" x14ac:dyDescent="0.35">
      <c r="D976">
        <v>973</v>
      </c>
      <c r="E976" t="e">
        <f t="shared" si="93"/>
        <v>#VALUE!</v>
      </c>
      <c r="F976" t="str">
        <f t="shared" si="94"/>
        <v/>
      </c>
      <c r="G976" t="e">
        <f t="shared" si="95"/>
        <v>#VALUE!</v>
      </c>
      <c r="H976" s="6" t="e">
        <f t="shared" si="90"/>
        <v>#VALUE!</v>
      </c>
      <c r="I976" s="7">
        <f t="shared" si="91"/>
        <v>1459500</v>
      </c>
      <c r="J976" s="8" t="e">
        <f t="shared" si="92"/>
        <v>#VALUE!</v>
      </c>
      <c r="K976">
        <v>973</v>
      </c>
    </row>
    <row r="977" spans="4:11" x14ac:dyDescent="0.35">
      <c r="D977">
        <v>974</v>
      </c>
      <c r="E977" t="e">
        <f t="shared" si="93"/>
        <v>#VALUE!</v>
      </c>
      <c r="F977" t="str">
        <f t="shared" si="94"/>
        <v/>
      </c>
      <c r="G977" t="e">
        <f t="shared" si="95"/>
        <v>#VALUE!</v>
      </c>
      <c r="H977" s="6" t="e">
        <f t="shared" si="90"/>
        <v>#VALUE!</v>
      </c>
      <c r="I977" s="7">
        <f t="shared" si="91"/>
        <v>1461000</v>
      </c>
      <c r="J977" s="8" t="e">
        <f t="shared" si="92"/>
        <v>#VALUE!</v>
      </c>
      <c r="K977">
        <v>974</v>
      </c>
    </row>
    <row r="978" spans="4:11" x14ac:dyDescent="0.35">
      <c r="D978">
        <v>975</v>
      </c>
      <c r="E978" t="e">
        <f t="shared" si="93"/>
        <v>#VALUE!</v>
      </c>
      <c r="F978" t="str">
        <f t="shared" si="94"/>
        <v/>
      </c>
      <c r="G978" t="e">
        <f t="shared" si="95"/>
        <v>#VALUE!</v>
      </c>
      <c r="H978" s="6" t="e">
        <f t="shared" si="90"/>
        <v>#VALUE!</v>
      </c>
      <c r="I978" s="7">
        <f t="shared" si="91"/>
        <v>1462500</v>
      </c>
      <c r="J978" s="8" t="e">
        <f t="shared" si="92"/>
        <v>#VALUE!</v>
      </c>
      <c r="K978">
        <v>975</v>
      </c>
    </row>
    <row r="979" spans="4:11" x14ac:dyDescent="0.35">
      <c r="D979">
        <v>976</v>
      </c>
      <c r="E979" t="e">
        <f t="shared" si="93"/>
        <v>#VALUE!</v>
      </c>
      <c r="F979" t="str">
        <f t="shared" si="94"/>
        <v/>
      </c>
      <c r="G979" t="e">
        <f t="shared" si="95"/>
        <v>#VALUE!</v>
      </c>
      <c r="H979" s="6" t="e">
        <f t="shared" si="90"/>
        <v>#VALUE!</v>
      </c>
      <c r="I979" s="7">
        <f t="shared" si="91"/>
        <v>1464000</v>
      </c>
      <c r="J979" s="8" t="e">
        <f t="shared" si="92"/>
        <v>#VALUE!</v>
      </c>
      <c r="K979">
        <v>976</v>
      </c>
    </row>
    <row r="980" spans="4:11" x14ac:dyDescent="0.35">
      <c r="D980">
        <v>977</v>
      </c>
      <c r="E980" t="e">
        <f t="shared" si="93"/>
        <v>#VALUE!</v>
      </c>
      <c r="F980" t="str">
        <f t="shared" si="94"/>
        <v/>
      </c>
      <c r="G980" t="e">
        <f t="shared" si="95"/>
        <v>#VALUE!</v>
      </c>
      <c r="H980" s="6" t="e">
        <f t="shared" si="90"/>
        <v>#VALUE!</v>
      </c>
      <c r="I980" s="7">
        <f t="shared" si="91"/>
        <v>1465500</v>
      </c>
      <c r="J980" s="8" t="e">
        <f t="shared" si="92"/>
        <v>#VALUE!</v>
      </c>
      <c r="K980">
        <v>977</v>
      </c>
    </row>
    <row r="981" spans="4:11" x14ac:dyDescent="0.35">
      <c r="D981">
        <v>978</v>
      </c>
      <c r="E981" t="e">
        <f t="shared" si="93"/>
        <v>#VALUE!</v>
      </c>
      <c r="F981" t="str">
        <f t="shared" si="94"/>
        <v/>
      </c>
      <c r="G981" t="e">
        <f t="shared" si="95"/>
        <v>#VALUE!</v>
      </c>
      <c r="H981" s="6" t="e">
        <f t="shared" si="90"/>
        <v>#VALUE!</v>
      </c>
      <c r="I981" s="7">
        <f t="shared" si="91"/>
        <v>1467000</v>
      </c>
      <c r="J981" s="8" t="e">
        <f t="shared" si="92"/>
        <v>#VALUE!</v>
      </c>
      <c r="K981">
        <v>978</v>
      </c>
    </row>
    <row r="982" spans="4:11" x14ac:dyDescent="0.35">
      <c r="D982">
        <v>979</v>
      </c>
      <c r="E982" t="e">
        <f t="shared" si="93"/>
        <v>#VALUE!</v>
      </c>
      <c r="F982" t="str">
        <f t="shared" si="94"/>
        <v/>
      </c>
      <c r="G982" t="e">
        <f t="shared" si="95"/>
        <v>#VALUE!</v>
      </c>
      <c r="H982" s="6" t="e">
        <f t="shared" si="90"/>
        <v>#VALUE!</v>
      </c>
      <c r="I982" s="7">
        <f t="shared" si="91"/>
        <v>1468500</v>
      </c>
      <c r="J982" s="8" t="e">
        <f t="shared" si="92"/>
        <v>#VALUE!</v>
      </c>
      <c r="K982">
        <v>979</v>
      </c>
    </row>
    <row r="983" spans="4:11" x14ac:dyDescent="0.35">
      <c r="D983">
        <v>980</v>
      </c>
      <c r="E983" t="e">
        <f t="shared" si="93"/>
        <v>#VALUE!</v>
      </c>
      <c r="F983" t="str">
        <f t="shared" si="94"/>
        <v/>
      </c>
      <c r="G983" t="e">
        <f t="shared" si="95"/>
        <v>#VALUE!</v>
      </c>
      <c r="H983" s="6" t="e">
        <f t="shared" si="90"/>
        <v>#VALUE!</v>
      </c>
      <c r="I983" s="7">
        <f t="shared" si="91"/>
        <v>1470000</v>
      </c>
      <c r="J983" s="8" t="e">
        <f t="shared" si="92"/>
        <v>#VALUE!</v>
      </c>
      <c r="K983">
        <v>980</v>
      </c>
    </row>
    <row r="984" spans="4:11" x14ac:dyDescent="0.35">
      <c r="D984">
        <v>981</v>
      </c>
      <c r="E984" t="e">
        <f t="shared" si="93"/>
        <v>#VALUE!</v>
      </c>
      <c r="F984" t="str">
        <f t="shared" si="94"/>
        <v/>
      </c>
      <c r="G984" t="e">
        <f t="shared" si="95"/>
        <v>#VALUE!</v>
      </c>
      <c r="H984" s="6" t="e">
        <f t="shared" si="90"/>
        <v>#VALUE!</v>
      </c>
      <c r="I984" s="7">
        <f t="shared" si="91"/>
        <v>1471500</v>
      </c>
      <c r="J984" s="8" t="e">
        <f t="shared" si="92"/>
        <v>#VALUE!</v>
      </c>
      <c r="K984">
        <v>981</v>
      </c>
    </row>
    <row r="985" spans="4:11" x14ac:dyDescent="0.35">
      <c r="D985">
        <v>982</v>
      </c>
      <c r="E985" t="e">
        <f t="shared" si="93"/>
        <v>#VALUE!</v>
      </c>
      <c r="F985" t="str">
        <f t="shared" si="94"/>
        <v/>
      </c>
      <c r="G985" t="e">
        <f t="shared" si="95"/>
        <v>#VALUE!</v>
      </c>
      <c r="H985" s="6" t="e">
        <f t="shared" si="90"/>
        <v>#VALUE!</v>
      </c>
      <c r="I985" s="7">
        <f t="shared" si="91"/>
        <v>1473000</v>
      </c>
      <c r="J985" s="8" t="e">
        <f t="shared" si="92"/>
        <v>#VALUE!</v>
      </c>
      <c r="K985">
        <v>982</v>
      </c>
    </row>
    <row r="986" spans="4:11" x14ac:dyDescent="0.35">
      <c r="D986">
        <v>983</v>
      </c>
      <c r="E986" t="e">
        <f t="shared" si="93"/>
        <v>#VALUE!</v>
      </c>
      <c r="F986" t="str">
        <f t="shared" si="94"/>
        <v/>
      </c>
      <c r="G986" t="e">
        <f t="shared" si="95"/>
        <v>#VALUE!</v>
      </c>
      <c r="H986" s="6" t="e">
        <f t="shared" si="90"/>
        <v>#VALUE!</v>
      </c>
      <c r="I986" s="7">
        <f t="shared" si="91"/>
        <v>1474500</v>
      </c>
      <c r="J986" s="8" t="e">
        <f t="shared" si="92"/>
        <v>#VALUE!</v>
      </c>
      <c r="K986">
        <v>983</v>
      </c>
    </row>
    <row r="987" spans="4:11" x14ac:dyDescent="0.35">
      <c r="D987">
        <v>984</v>
      </c>
      <c r="E987" t="e">
        <f t="shared" si="93"/>
        <v>#VALUE!</v>
      </c>
      <c r="F987" t="str">
        <f t="shared" si="94"/>
        <v/>
      </c>
      <c r="G987" t="e">
        <f t="shared" si="95"/>
        <v>#VALUE!</v>
      </c>
      <c r="H987" s="6" t="e">
        <f t="shared" si="90"/>
        <v>#VALUE!</v>
      </c>
      <c r="I987" s="7">
        <f t="shared" si="91"/>
        <v>1476000</v>
      </c>
      <c r="J987" s="8" t="e">
        <f t="shared" si="92"/>
        <v>#VALUE!</v>
      </c>
      <c r="K987">
        <v>984</v>
      </c>
    </row>
    <row r="988" spans="4:11" x14ac:dyDescent="0.35">
      <c r="D988">
        <v>985</v>
      </c>
      <c r="E988" t="e">
        <f t="shared" si="93"/>
        <v>#VALUE!</v>
      </c>
      <c r="F988" t="str">
        <f t="shared" si="94"/>
        <v/>
      </c>
      <c r="G988" t="e">
        <f t="shared" si="95"/>
        <v>#VALUE!</v>
      </c>
      <c r="H988" s="6" t="e">
        <f t="shared" si="90"/>
        <v>#VALUE!</v>
      </c>
      <c r="I988" s="7">
        <f t="shared" si="91"/>
        <v>1477500</v>
      </c>
      <c r="J988" s="8" t="e">
        <f t="shared" si="92"/>
        <v>#VALUE!</v>
      </c>
      <c r="K988">
        <v>985</v>
      </c>
    </row>
    <row r="989" spans="4:11" x14ac:dyDescent="0.35">
      <c r="D989">
        <v>986</v>
      </c>
      <c r="E989" t="e">
        <f t="shared" si="93"/>
        <v>#VALUE!</v>
      </c>
      <c r="F989" t="str">
        <f t="shared" si="94"/>
        <v/>
      </c>
      <c r="G989" t="e">
        <f t="shared" si="95"/>
        <v>#VALUE!</v>
      </c>
      <c r="H989" s="6" t="e">
        <f t="shared" si="90"/>
        <v>#VALUE!</v>
      </c>
      <c r="I989" s="7">
        <f t="shared" si="91"/>
        <v>1479000</v>
      </c>
      <c r="J989" s="8" t="e">
        <f t="shared" si="92"/>
        <v>#VALUE!</v>
      </c>
      <c r="K989">
        <v>986</v>
      </c>
    </row>
    <row r="990" spans="4:11" x14ac:dyDescent="0.35">
      <c r="D990">
        <v>987</v>
      </c>
      <c r="E990" t="e">
        <f t="shared" si="93"/>
        <v>#VALUE!</v>
      </c>
      <c r="F990" t="str">
        <f t="shared" si="94"/>
        <v/>
      </c>
      <c r="G990" t="e">
        <f t="shared" si="95"/>
        <v>#VALUE!</v>
      </c>
      <c r="H990" s="6" t="e">
        <f t="shared" si="90"/>
        <v>#VALUE!</v>
      </c>
      <c r="I990" s="7">
        <f t="shared" si="91"/>
        <v>1480500</v>
      </c>
      <c r="J990" s="8" t="e">
        <f t="shared" si="92"/>
        <v>#VALUE!</v>
      </c>
      <c r="K990">
        <v>987</v>
      </c>
    </row>
    <row r="991" spans="4:11" x14ac:dyDescent="0.35">
      <c r="D991">
        <v>988</v>
      </c>
      <c r="E991" t="e">
        <f t="shared" si="93"/>
        <v>#VALUE!</v>
      </c>
      <c r="F991" t="str">
        <f t="shared" si="94"/>
        <v/>
      </c>
      <c r="G991" t="e">
        <f t="shared" si="95"/>
        <v>#VALUE!</v>
      </c>
      <c r="H991" s="6" t="e">
        <f t="shared" si="90"/>
        <v>#VALUE!</v>
      </c>
      <c r="I991" s="7">
        <f t="shared" si="91"/>
        <v>1482000</v>
      </c>
      <c r="J991" s="8" t="e">
        <f t="shared" si="92"/>
        <v>#VALUE!</v>
      </c>
      <c r="K991">
        <v>988</v>
      </c>
    </row>
    <row r="992" spans="4:11" x14ac:dyDescent="0.35">
      <c r="D992">
        <v>989</v>
      </c>
      <c r="E992" t="e">
        <f t="shared" si="93"/>
        <v>#VALUE!</v>
      </c>
      <c r="F992" t="str">
        <f t="shared" si="94"/>
        <v/>
      </c>
      <c r="G992" t="e">
        <f t="shared" si="95"/>
        <v>#VALUE!</v>
      </c>
      <c r="H992" s="6" t="e">
        <f t="shared" si="90"/>
        <v>#VALUE!</v>
      </c>
      <c r="I992" s="7">
        <f t="shared" si="91"/>
        <v>1483500</v>
      </c>
      <c r="J992" s="8" t="e">
        <f t="shared" si="92"/>
        <v>#VALUE!</v>
      </c>
      <c r="K992">
        <v>989</v>
      </c>
    </row>
    <row r="993" spans="4:11" x14ac:dyDescent="0.35">
      <c r="D993">
        <v>990</v>
      </c>
      <c r="E993" t="e">
        <f t="shared" si="93"/>
        <v>#VALUE!</v>
      </c>
      <c r="F993" t="str">
        <f t="shared" si="94"/>
        <v/>
      </c>
      <c r="G993" t="e">
        <f t="shared" si="95"/>
        <v>#VALUE!</v>
      </c>
      <c r="H993" s="6" t="e">
        <f t="shared" si="90"/>
        <v>#VALUE!</v>
      </c>
      <c r="I993" s="7">
        <f t="shared" si="91"/>
        <v>1485000</v>
      </c>
      <c r="J993" s="8" t="e">
        <f t="shared" si="92"/>
        <v>#VALUE!</v>
      </c>
      <c r="K993">
        <v>990</v>
      </c>
    </row>
    <row r="994" spans="4:11" x14ac:dyDescent="0.35">
      <c r="D994">
        <v>991</v>
      </c>
      <c r="E994" t="e">
        <f t="shared" si="93"/>
        <v>#VALUE!</v>
      </c>
      <c r="F994" t="str">
        <f t="shared" si="94"/>
        <v/>
      </c>
      <c r="G994" t="e">
        <f t="shared" si="95"/>
        <v>#VALUE!</v>
      </c>
      <c r="H994" s="6" t="e">
        <f t="shared" si="90"/>
        <v>#VALUE!</v>
      </c>
      <c r="I994" s="7">
        <f t="shared" si="91"/>
        <v>1486500</v>
      </c>
      <c r="J994" s="8" t="e">
        <f t="shared" si="92"/>
        <v>#VALUE!</v>
      </c>
      <c r="K994">
        <v>991</v>
      </c>
    </row>
    <row r="995" spans="4:11" x14ac:dyDescent="0.35">
      <c r="D995">
        <v>992</v>
      </c>
      <c r="E995" t="e">
        <f t="shared" si="93"/>
        <v>#VALUE!</v>
      </c>
      <c r="F995" t="str">
        <f t="shared" si="94"/>
        <v/>
      </c>
      <c r="G995" t="e">
        <f t="shared" si="95"/>
        <v>#VALUE!</v>
      </c>
      <c r="H995" s="6" t="e">
        <f t="shared" si="90"/>
        <v>#VALUE!</v>
      </c>
      <c r="I995" s="7">
        <f t="shared" si="91"/>
        <v>1488000</v>
      </c>
      <c r="J995" s="8" t="e">
        <f t="shared" si="92"/>
        <v>#VALUE!</v>
      </c>
      <c r="K995">
        <v>992</v>
      </c>
    </row>
    <row r="996" spans="4:11" x14ac:dyDescent="0.35">
      <c r="D996">
        <v>993</v>
      </c>
      <c r="E996" t="e">
        <f t="shared" si="93"/>
        <v>#VALUE!</v>
      </c>
      <c r="F996" t="str">
        <f t="shared" si="94"/>
        <v/>
      </c>
      <c r="G996" t="e">
        <f t="shared" si="95"/>
        <v>#VALUE!</v>
      </c>
      <c r="H996" s="6" t="e">
        <f t="shared" si="90"/>
        <v>#VALUE!</v>
      </c>
      <c r="I996" s="7">
        <f t="shared" si="91"/>
        <v>1489500</v>
      </c>
      <c r="J996" s="8" t="e">
        <f t="shared" si="92"/>
        <v>#VALUE!</v>
      </c>
      <c r="K996">
        <v>993</v>
      </c>
    </row>
    <row r="997" spans="4:11" x14ac:dyDescent="0.35">
      <c r="D997">
        <v>994</v>
      </c>
      <c r="E997" t="e">
        <f t="shared" si="93"/>
        <v>#VALUE!</v>
      </c>
      <c r="F997" t="str">
        <f t="shared" si="94"/>
        <v/>
      </c>
      <c r="G997" t="e">
        <f t="shared" si="95"/>
        <v>#VALUE!</v>
      </c>
      <c r="H997" s="6" t="e">
        <f t="shared" si="90"/>
        <v>#VALUE!</v>
      </c>
      <c r="I997" s="7">
        <f t="shared" si="91"/>
        <v>1491000</v>
      </c>
      <c r="J997" s="8" t="e">
        <f t="shared" si="92"/>
        <v>#VALUE!</v>
      </c>
      <c r="K997">
        <v>994</v>
      </c>
    </row>
    <row r="998" spans="4:11" x14ac:dyDescent="0.35">
      <c r="D998">
        <v>995</v>
      </c>
      <c r="E998" t="e">
        <f t="shared" si="93"/>
        <v>#VALUE!</v>
      </c>
      <c r="F998" t="str">
        <f t="shared" si="94"/>
        <v/>
      </c>
      <c r="G998" t="e">
        <f t="shared" si="95"/>
        <v>#VALUE!</v>
      </c>
      <c r="H998" s="6" t="e">
        <f t="shared" si="90"/>
        <v>#VALUE!</v>
      </c>
      <c r="I998" s="7">
        <f t="shared" si="91"/>
        <v>1492500</v>
      </c>
      <c r="J998" s="8" t="e">
        <f t="shared" si="92"/>
        <v>#VALUE!</v>
      </c>
      <c r="K998">
        <v>995</v>
      </c>
    </row>
    <row r="999" spans="4:11" x14ac:dyDescent="0.35">
      <c r="D999">
        <v>996</v>
      </c>
      <c r="E999" t="e">
        <f t="shared" si="93"/>
        <v>#VALUE!</v>
      </c>
      <c r="F999" t="str">
        <f t="shared" si="94"/>
        <v/>
      </c>
      <c r="G999" t="e">
        <f t="shared" si="95"/>
        <v>#VALUE!</v>
      </c>
      <c r="H999" s="6" t="e">
        <f t="shared" si="90"/>
        <v>#VALUE!</v>
      </c>
      <c r="I999" s="7">
        <f t="shared" si="91"/>
        <v>1494000</v>
      </c>
      <c r="J999" s="8" t="e">
        <f t="shared" si="92"/>
        <v>#VALUE!</v>
      </c>
      <c r="K999">
        <v>996</v>
      </c>
    </row>
    <row r="1000" spans="4:11" x14ac:dyDescent="0.35">
      <c r="D1000">
        <v>997</v>
      </c>
      <c r="E1000" t="e">
        <f t="shared" si="93"/>
        <v>#VALUE!</v>
      </c>
      <c r="F1000" t="str">
        <f t="shared" si="94"/>
        <v/>
      </c>
      <c r="G1000" t="e">
        <f t="shared" si="95"/>
        <v>#VALUE!</v>
      </c>
      <c r="H1000" s="6" t="e">
        <f t="shared" si="90"/>
        <v>#VALUE!</v>
      </c>
      <c r="I1000" s="7">
        <f t="shared" si="91"/>
        <v>1495500</v>
      </c>
      <c r="J1000" s="8" t="e">
        <f t="shared" si="92"/>
        <v>#VALUE!</v>
      </c>
      <c r="K1000">
        <v>997</v>
      </c>
    </row>
    <row r="1001" spans="4:11" x14ac:dyDescent="0.35">
      <c r="D1001">
        <v>998</v>
      </c>
      <c r="E1001" t="e">
        <f t="shared" si="93"/>
        <v>#VALUE!</v>
      </c>
      <c r="F1001" t="str">
        <f t="shared" si="94"/>
        <v/>
      </c>
      <c r="G1001" t="e">
        <f t="shared" si="95"/>
        <v>#VALUE!</v>
      </c>
      <c r="H1001" s="6" t="e">
        <f t="shared" si="90"/>
        <v>#VALUE!</v>
      </c>
      <c r="I1001" s="7">
        <f t="shared" si="91"/>
        <v>1497000</v>
      </c>
      <c r="J1001" s="8" t="e">
        <f t="shared" si="92"/>
        <v>#VALUE!</v>
      </c>
      <c r="K1001">
        <v>998</v>
      </c>
    </row>
    <row r="1002" spans="4:11" x14ac:dyDescent="0.35">
      <c r="D1002">
        <v>999</v>
      </c>
      <c r="E1002" t="e">
        <f t="shared" si="93"/>
        <v>#VALUE!</v>
      </c>
      <c r="F1002" t="str">
        <f t="shared" si="94"/>
        <v/>
      </c>
      <c r="G1002" t="e">
        <f t="shared" si="95"/>
        <v>#VALUE!</v>
      </c>
      <c r="H1002" s="6" t="e">
        <f t="shared" si="90"/>
        <v>#VALUE!</v>
      </c>
      <c r="I1002" s="7">
        <f t="shared" si="91"/>
        <v>1498500</v>
      </c>
      <c r="J1002" s="8" t="e">
        <f t="shared" si="92"/>
        <v>#VALUE!</v>
      </c>
      <c r="K1002">
        <v>999</v>
      </c>
    </row>
    <row r="1003" spans="4:11" x14ac:dyDescent="0.35">
      <c r="D1003">
        <v>1000</v>
      </c>
      <c r="E1003" t="e">
        <f t="shared" si="93"/>
        <v>#VALUE!</v>
      </c>
      <c r="F1003" t="str">
        <f t="shared" si="94"/>
        <v/>
      </c>
      <c r="G1003" t="e">
        <f t="shared" si="95"/>
        <v>#VALUE!</v>
      </c>
      <c r="H1003" s="6" t="e">
        <f t="shared" si="90"/>
        <v>#VALUE!</v>
      </c>
      <c r="I1003" s="7">
        <f t="shared" si="91"/>
        <v>1500000</v>
      </c>
      <c r="J1003" s="8" t="e">
        <f t="shared" si="92"/>
        <v>#VALUE!</v>
      </c>
      <c r="K1003">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AFB476-2128-491C-9760-1C0A41641EB7}">
  <ds:schemaRefs>
    <ds:schemaRef ds:uri="http://schemas.microsoft.com/sharepoint/v3/contenttype/forms"/>
  </ds:schemaRefs>
</ds:datastoreItem>
</file>

<file path=customXml/itemProps2.xml><?xml version="1.0" encoding="utf-8"?>
<ds:datastoreItem xmlns:ds="http://schemas.openxmlformats.org/officeDocument/2006/customXml" ds:itemID="{0CB45E9A-0609-45AF-80D7-FE3B6FA8CC73}">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CC6391D-7E07-49FD-B279-C97C18513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Forage Supply</vt:lpstr>
      <vt:lpstr>Winter Rations</vt:lpstr>
      <vt:lpstr>DATA (HIDE)</vt:lpstr>
      <vt:lpstr>CowPrice</vt:lpstr>
      <vt:lpstr>DMavailable</vt:lpstr>
      <vt:lpstr>DMcostPERton</vt:lpstr>
      <vt:lpstr>DMcow</vt:lpstr>
      <vt:lpstr>DMneeded</vt:lpstr>
      <vt:lpstr>'Forage Supply'!Print_Area</vt:lpstr>
      <vt:lpstr>'Winter Rations'!Print_Area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Managing Low Forage Supplies During Winter</dc:title>
  <dc:creator>bhamm</dc:creator>
  <cp:lastModifiedBy>Mashinini, Khosi</cp:lastModifiedBy>
  <cp:lastPrinted>2025-07-22T18:23:26Z</cp:lastPrinted>
  <dcterms:created xsi:type="dcterms:W3CDTF">2018-07-23T18:30:24Z</dcterms:created>
  <dcterms:modified xsi:type="dcterms:W3CDTF">2025-11-03T19:53:52Z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