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C:\Users\AOlatunji\Desktop\"/>
    </mc:Choice>
  </mc:AlternateContent>
  <xr:revisionPtr revIDLastSave="0" documentId="8_{51F12FF2-F798-48F1-974D-2F9627834F38}" xr6:coauthVersionLast="47" xr6:coauthVersionMax="47" xr10:uidLastSave="{00000000-0000-0000-0000-000000000000}"/>
  <bookViews>
    <workbookView xWindow="-108" yWindow="-108" windowWidth="23256" windowHeight="12576" tabRatio="676" activeTab="2" xr2:uid="{00000000-000D-0000-FFFF-FFFF00000000}"/>
  </bookViews>
  <sheets>
    <sheet name="Summary" sheetId="1" r:id="rId1"/>
    <sheet name="Revenue &amp; Expenses" sheetId="2" r:id="rId2"/>
    <sheet name="Fees &amp; Operating Grant Sch 1" sheetId="3" r:id="rId3"/>
    <sheet name="Salaries Schedule 2" sheetId="5" r:id="rId4"/>
    <sheet name="Explanatory Schedule 3" sheetId="7" r:id="rId5"/>
  </sheets>
  <definedNames>
    <definedName name="_xlnm.Print_Area" localSheetId="2">'Fees &amp; Operating Grant Sch 1'!$A$2:$K$56</definedName>
    <definedName name="_xlnm.Print_Titles" localSheetId="1">'Revenue &amp; Expenses'!$2:$2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3" l="1"/>
  <c r="E17" i="2"/>
  <c r="E15" i="2"/>
  <c r="G36" i="3" l="1"/>
  <c r="F31" i="3"/>
  <c r="F30" i="3"/>
  <c r="F28" i="3"/>
  <c r="F19" i="3"/>
  <c r="F24" i="3"/>
  <c r="F23" i="3"/>
  <c r="G39" i="3" l="1"/>
  <c r="G40" i="3" s="1"/>
  <c r="F29" i="3" l="1"/>
  <c r="F15" i="3"/>
  <c r="F10" i="3"/>
  <c r="F22" i="3"/>
  <c r="F21" i="3"/>
  <c r="E38" i="3" l="1"/>
  <c r="G38" i="3" s="1"/>
  <c r="E37" i="3"/>
  <c r="G37" i="3" s="1"/>
  <c r="E36" i="3"/>
  <c r="A48" i="5" l="1"/>
  <c r="G38" i="5"/>
  <c r="F38" i="5"/>
  <c r="F19" i="5"/>
  <c r="G19" i="5" s="1"/>
  <c r="F14" i="5"/>
  <c r="G14" i="5" s="1"/>
  <c r="F43" i="5"/>
  <c r="G43" i="5" s="1"/>
  <c r="F37" i="5"/>
  <c r="G37" i="5" s="1"/>
  <c r="F39" i="5"/>
  <c r="G39" i="5" s="1"/>
  <c r="F47" i="5"/>
  <c r="F40" i="5"/>
  <c r="G40" i="5" s="1"/>
  <c r="D10" i="2" l="1"/>
  <c r="E4" i="2"/>
  <c r="E5" i="2"/>
  <c r="E6" i="2"/>
  <c r="E7" i="2"/>
  <c r="E8" i="2"/>
  <c r="E9" i="2"/>
  <c r="E54" i="2"/>
  <c r="E55" i="2"/>
  <c r="E56" i="2"/>
  <c r="E57" i="2"/>
  <c r="E58" i="2"/>
  <c r="E59" i="2"/>
  <c r="E60" i="2"/>
  <c r="E61" i="2"/>
  <c r="E62" i="2"/>
  <c r="E63" i="2"/>
  <c r="E64" i="2"/>
  <c r="E65" i="2"/>
  <c r="E66" i="2"/>
  <c r="E67" i="2"/>
  <c r="E68" i="2"/>
  <c r="E53" i="2"/>
  <c r="E25" i="2"/>
  <c r="E23" i="2"/>
  <c r="E21" i="2"/>
  <c r="E19" i="2"/>
  <c r="E50" i="2"/>
  <c r="E49" i="2"/>
  <c r="E48" i="2"/>
  <c r="E47" i="2"/>
  <c r="E46" i="2"/>
  <c r="E45" i="2"/>
  <c r="E44" i="2"/>
  <c r="E43" i="2"/>
  <c r="E42" i="2"/>
  <c r="E39" i="2"/>
  <c r="E37" i="2"/>
  <c r="E36" i="2"/>
  <c r="E34" i="2"/>
  <c r="E32" i="2"/>
  <c r="E30" i="2"/>
  <c r="E29" i="2"/>
  <c r="F13" i="5"/>
  <c r="F15" i="5"/>
  <c r="F16" i="5"/>
  <c r="F18" i="5"/>
  <c r="F20" i="5"/>
  <c r="F21" i="5"/>
  <c r="F23" i="5"/>
  <c r="F24" i="5"/>
  <c r="F25" i="5"/>
  <c r="F26" i="5"/>
  <c r="F27" i="5"/>
  <c r="F28" i="5"/>
  <c r="F29" i="5"/>
  <c r="F30" i="5"/>
  <c r="F31" i="5"/>
  <c r="F32" i="5"/>
  <c r="F33" i="5"/>
  <c r="F34" i="5"/>
  <c r="F35" i="5"/>
  <c r="F42" i="5"/>
  <c r="F44" i="5"/>
  <c r="F45" i="5"/>
  <c r="F46" i="5"/>
  <c r="F9" i="3"/>
  <c r="F11" i="3" s="1"/>
  <c r="F48" i="5" l="1"/>
  <c r="G48" i="5"/>
  <c r="G47" i="5" l="1"/>
  <c r="G46" i="5"/>
  <c r="G33" i="5"/>
  <c r="G13" i="5" l="1"/>
  <c r="G15" i="5"/>
  <c r="G16" i="5"/>
  <c r="G18" i="5"/>
  <c r="G20" i="5"/>
  <c r="G21" i="5"/>
  <c r="G23" i="5"/>
  <c r="G24" i="5"/>
  <c r="G25" i="5"/>
  <c r="G26" i="5"/>
  <c r="G27" i="5"/>
  <c r="G28" i="5"/>
  <c r="G29" i="5"/>
  <c r="G30" i="5"/>
  <c r="G31" i="5"/>
  <c r="G32" i="5"/>
  <c r="G34" i="5"/>
  <c r="G35" i="5"/>
  <c r="G42" i="5"/>
  <c r="G44" i="5"/>
  <c r="G45" i="5"/>
  <c r="F20" i="3" l="1"/>
  <c r="F25" i="3" s="1"/>
  <c r="F14" i="3"/>
  <c r="F16" i="3" s="1"/>
  <c r="C14" i="2"/>
  <c r="C27" i="2" s="1"/>
  <c r="E33" i="1"/>
  <c r="C11" i="2"/>
  <c r="E34" i="1"/>
  <c r="C40" i="2"/>
  <c r="E38" i="1" s="1"/>
  <c r="D40" i="2"/>
  <c r="G38" i="1"/>
  <c r="E40" i="2"/>
  <c r="I38" i="1" s="1"/>
  <c r="E51" i="2"/>
  <c r="I39" i="1" s="1"/>
  <c r="D51" i="2"/>
  <c r="G39" i="1"/>
  <c r="C51" i="2"/>
  <c r="E39" i="1"/>
  <c r="C69" i="2"/>
  <c r="E40" i="1"/>
  <c r="D69" i="2"/>
  <c r="G40" i="1"/>
  <c r="E69" i="2"/>
  <c r="I40" i="1" s="1"/>
  <c r="D3" i="2" l="1"/>
  <c r="E3" i="2" s="1"/>
  <c r="C70" i="2"/>
  <c r="E41" i="1" s="1"/>
  <c r="E42" i="1" s="1"/>
  <c r="E37" i="1"/>
  <c r="D14" i="2"/>
  <c r="D27" i="2" l="1"/>
  <c r="D70" i="2" s="1"/>
  <c r="G41" i="1" s="1"/>
  <c r="E14" i="2"/>
  <c r="E27" i="2" s="1"/>
  <c r="G33" i="1"/>
  <c r="E10" i="2"/>
  <c r="I33" i="1" s="1"/>
  <c r="D11" i="2"/>
  <c r="G34" i="1" s="1"/>
  <c r="G42" i="1" l="1"/>
  <c r="G37" i="1"/>
  <c r="I37" i="1"/>
  <c r="E70" i="2"/>
  <c r="I41" i="1" s="1"/>
  <c r="E11" i="2"/>
  <c r="I34" i="1" s="1"/>
  <c r="I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squinn</author>
    <author>Olatunji, Adedoyin</author>
  </authors>
  <commentList>
    <comment ref="D15" authorId="0" shapeId="0" xr:uid="{00000000-0006-0000-0100-000001000000}">
      <text>
        <r>
          <rPr>
            <b/>
            <sz val="8"/>
            <color indexed="81"/>
            <rFont val="Tahoma"/>
            <family val="2"/>
          </rPr>
          <t>Canada Pension Plan</t>
        </r>
        <r>
          <rPr>
            <sz val="8"/>
            <color indexed="81"/>
            <rFont val="Tahoma"/>
            <family val="2"/>
          </rPr>
          <t xml:space="preserve">
2025 rate: 5.95%
Max Pen Earnings: $71,300
Max Contri.: $4,034.10
Basic Exemption: $3,500</t>
        </r>
      </text>
    </comment>
    <comment ref="D17" authorId="1" shapeId="0" xr:uid="{AE74AAD7-6D11-4FCD-8891-B548EBE32EA7}">
      <text>
        <r>
          <rPr>
            <sz val="9"/>
            <color indexed="81"/>
            <rFont val="Tahoma"/>
            <family val="2"/>
          </rPr>
          <t>2025 rate: 4%
Max Pen Earnings: $81,200
Max Contri.: $396</t>
        </r>
      </text>
    </comment>
    <comment ref="D19" authorId="0" shapeId="0" xr:uid="{00000000-0006-0000-0100-000002000000}">
      <text>
        <r>
          <rPr>
            <b/>
            <sz val="8"/>
            <color indexed="81"/>
            <rFont val="Tahoma"/>
            <family val="2"/>
          </rPr>
          <t>Employment Insurance</t>
        </r>
        <r>
          <rPr>
            <sz val="8"/>
            <color indexed="81"/>
            <rFont val="Tahoma"/>
            <family val="2"/>
          </rPr>
          <t xml:space="preserve">
2025 rate:  1.64%
Max Insurable Earnings: $65,700
Max Contri.: $1,508.47</t>
        </r>
      </text>
    </comment>
    <comment ref="D21" authorId="0" shapeId="0" xr:uid="{00000000-0006-0000-0100-000003000000}">
      <text>
        <r>
          <rPr>
            <b/>
            <sz val="8"/>
            <color indexed="81"/>
            <rFont val="Tahoma"/>
            <family val="2"/>
          </rPr>
          <t>Workers Compensation</t>
        </r>
        <r>
          <rPr>
            <sz val="8"/>
            <color indexed="81"/>
            <rFont val="Tahoma"/>
            <family val="2"/>
          </rPr>
          <t xml:space="preserve"> 
$0.57 for every $100 of wages</t>
        </r>
      </text>
    </comment>
  </commentList>
</comments>
</file>

<file path=xl/sharedStrings.xml><?xml version="1.0" encoding="utf-8"?>
<sst xmlns="http://schemas.openxmlformats.org/spreadsheetml/2006/main" count="253" uniqueCount="196">
  <si>
    <t>Centre Legal Name:</t>
  </si>
  <si>
    <t>Operating As:</t>
  </si>
  <si>
    <t>CENTRE ANNUAL OPERATING BUDGET</t>
  </si>
  <si>
    <t>Budget Period:</t>
  </si>
  <si>
    <t>Spaces:</t>
  </si>
  <si>
    <t>Funded</t>
  </si>
  <si>
    <t>Infant</t>
  </si>
  <si>
    <t>Preschool</t>
  </si>
  <si>
    <t>School Age</t>
  </si>
  <si>
    <t>Nursery School</t>
  </si>
  <si>
    <t>Fees:</t>
  </si>
  <si>
    <t>Months of Operation:</t>
  </si>
  <si>
    <t>Days:</t>
  </si>
  <si>
    <t>DECLARATION</t>
  </si>
  <si>
    <t>Board Member Signature:</t>
  </si>
  <si>
    <t>Director Signature:</t>
  </si>
  <si>
    <t>(Other than Director of centre)</t>
  </si>
  <si>
    <t>Board Budget Contact Representative: Name</t>
  </si>
  <si>
    <t>Phone No.</t>
  </si>
  <si>
    <t>REVENUE</t>
  </si>
  <si>
    <t>BUDGET FIRST SIX MONTHS</t>
  </si>
  <si>
    <t>ACTUAL PRIOR YEAR</t>
  </si>
  <si>
    <t>SUMMARY</t>
  </si>
  <si>
    <t>REQUESTED OPERATING GRANT</t>
  </si>
  <si>
    <t>TOTAL BUDGETED REVENUE</t>
  </si>
  <si>
    <t>EXPENDITURES</t>
  </si>
  <si>
    <t>SALARIES AND BENEFITS</t>
  </si>
  <si>
    <t>PROGRAM</t>
  </si>
  <si>
    <t>OFFICE AND BUILDING</t>
  </si>
  <si>
    <t>ADMINISTRATIVE</t>
  </si>
  <si>
    <t>TOTAL BUDGETED EXPENDITURES</t>
  </si>
  <si>
    <t>ACCT. NO.</t>
  </si>
  <si>
    <t>ACCOUNT</t>
  </si>
  <si>
    <t>Start Up Grant</t>
  </si>
  <si>
    <t>Fund-raising</t>
  </si>
  <si>
    <t>Interest and Investment Income</t>
  </si>
  <si>
    <t>Operating Grant</t>
  </si>
  <si>
    <t>TOTAL REVENUE</t>
  </si>
  <si>
    <t>EXPENSES</t>
  </si>
  <si>
    <t>STAFF SALARIES &amp; BENEFITS</t>
  </si>
  <si>
    <t>Total Salaries (Transferred from Salary Schedule 2)</t>
  </si>
  <si>
    <t>Benefits</t>
  </si>
  <si>
    <t>a. Canada Pension Plan</t>
  </si>
  <si>
    <t>TOTAL SALARIES &amp; BENEFITS</t>
  </si>
  <si>
    <t>E1</t>
  </si>
  <si>
    <t>Children's Activity Supplies</t>
  </si>
  <si>
    <t>Children's Program</t>
  </si>
  <si>
    <t>a. Equipment &amp; Furniture (Schedule 3)</t>
  </si>
  <si>
    <t>b. Equipment Repairs</t>
  </si>
  <si>
    <t>Kitchen, Cleaning and Sundry Supplies</t>
  </si>
  <si>
    <t>TOTAL PROGRAM</t>
  </si>
  <si>
    <t>E2</t>
  </si>
  <si>
    <t>OFFICE &amp; BUILDING</t>
  </si>
  <si>
    <t>a. Rent</t>
  </si>
  <si>
    <t>b. Mortgage</t>
  </si>
  <si>
    <t>c. Utilities</t>
  </si>
  <si>
    <t>d. Taxes</t>
  </si>
  <si>
    <t>Contract Cleaning Services</t>
  </si>
  <si>
    <t>E3</t>
  </si>
  <si>
    <t>Advertising</t>
  </si>
  <si>
    <t>Annual Meeting</t>
  </si>
  <si>
    <t>Annual Return</t>
  </si>
  <si>
    <t>Audit Fee</t>
  </si>
  <si>
    <t>Insurance</t>
  </si>
  <si>
    <t>Postage, Stationery and Office Supplies</t>
  </si>
  <si>
    <t>Staff Training/Conferences</t>
  </si>
  <si>
    <t>Telephone</t>
  </si>
  <si>
    <t>a. Employees Travel</t>
  </si>
  <si>
    <t>TOTAL ADMINISTRATION</t>
  </si>
  <si>
    <t>E4</t>
  </si>
  <si>
    <t>SALARY DETAIL</t>
  </si>
  <si>
    <t>CLASSIFICATION</t>
  </si>
  <si>
    <t># OF HRS WRK/WK</t>
  </si>
  <si>
    <t>Repairs and Maintenance</t>
  </si>
  <si>
    <t>Accounting/Payroll Fees</t>
  </si>
  <si>
    <t>Fees (Show Detail of Calculation for Budget this Year on Schedule 1)</t>
  </si>
  <si>
    <t>HRLY RATE OF PAY</t>
  </si>
  <si>
    <t>If yes, who is Collective Agreement with?</t>
  </si>
  <si>
    <t>$</t>
  </si>
  <si>
    <t>If yes, Collective Agreement expiry date?</t>
  </si>
  <si>
    <r>
      <t xml:space="preserve">If No, which positions are excluded?  </t>
    </r>
    <r>
      <rPr>
        <u/>
        <sz val="12"/>
        <rFont val="Arial"/>
        <family val="2"/>
      </rPr>
      <t xml:space="preserve">                                                                   </t>
    </r>
  </si>
  <si>
    <t xml:space="preserve">     Indicate Position:</t>
  </si>
  <si>
    <t>Donations</t>
  </si>
  <si>
    <t>Association Dues</t>
  </si>
  <si>
    <t>Computer Software and Supplies</t>
  </si>
  <si>
    <t>Financial Service Charges</t>
  </si>
  <si>
    <t>Internet</t>
  </si>
  <si>
    <t>9-14</t>
  </si>
  <si>
    <t>W:/MFSCDC/CHILD DAY CARE - WPG/FINANCE FOR FACILITY/CENTER BUDGET PACKAGE/BUDGET FORM-workbook union info</t>
  </si>
  <si>
    <t>11. CHILD CARE EMPLOYEES</t>
  </si>
  <si>
    <t>9. DIRECTOR</t>
  </si>
  <si>
    <t>10. SUPERVISOR(S)</t>
  </si>
  <si>
    <t>TOTAL (Transfer to Acct. No. 9-14)</t>
  </si>
  <si>
    <t>Facility ID #:</t>
  </si>
  <si>
    <t>ADMINISTRATION</t>
  </si>
  <si>
    <t>b. Children Travel</t>
  </si>
  <si>
    <t>TOTAL EXPENSES (Total of E1 to E4)</t>
  </si>
  <si>
    <t>TOTAL OFFICE AND BUILDING</t>
  </si>
  <si>
    <t>Days</t>
  </si>
  <si>
    <t>Fee</t>
  </si>
  <si>
    <t>Total</t>
  </si>
  <si>
    <t>OPERATING GRANT</t>
  </si>
  <si>
    <t xml:space="preserve">School Age </t>
  </si>
  <si>
    <t>Spaces</t>
  </si>
  <si>
    <r>
      <t xml:space="preserve">Accumulated </t>
    </r>
    <r>
      <rPr>
        <b/>
        <sz val="10"/>
        <rFont val="Arial"/>
        <family val="2"/>
      </rPr>
      <t>Surplus</t>
    </r>
    <r>
      <rPr>
        <sz val="10"/>
        <rFont val="Arial"/>
        <family val="2"/>
      </rPr>
      <t xml:space="preserve"> from most recent Financial Statements:</t>
    </r>
  </si>
  <si>
    <t>13. OTHER -</t>
  </si>
  <si>
    <r>
      <t xml:space="preserve">ANNUAL </t>
    </r>
    <r>
      <rPr>
        <b/>
        <sz val="10"/>
        <rFont val="Arial"/>
        <family val="2"/>
      </rPr>
      <t>SURPLUS</t>
    </r>
    <r>
      <rPr>
        <sz val="10"/>
        <rFont val="Arial"/>
        <family val="2"/>
      </rPr>
      <t xml:space="preserve"> </t>
    </r>
    <r>
      <rPr>
        <sz val="10"/>
        <rFont val="Arial"/>
        <family val="2"/>
      </rPr>
      <t>(DEFICIT)</t>
    </r>
  </si>
  <si>
    <t>BUDGET 12 MONTHS</t>
  </si>
  <si>
    <t>BUDGET THIS YEAR</t>
  </si>
  <si>
    <t xml:space="preserve">ACTUAL PRIOR YEAR </t>
  </si>
  <si>
    <t>Food - Indicate Type of Program: Snack/Supple./ @ $0. per child / day</t>
  </si>
  <si>
    <t>Maximum</t>
  </si>
  <si>
    <t># Children</t>
  </si>
  <si>
    <t>Special Events/Outings (Schedule 3)</t>
  </si>
  <si>
    <t>Equipment and Furniture (Schedule 3)</t>
  </si>
  <si>
    <t>Leasehold Improvements (Schedule 3)</t>
  </si>
  <si>
    <t>Other (Schedule 3)</t>
  </si>
  <si>
    <t>Other Revenue:</t>
  </si>
  <si>
    <t>17 a.</t>
  </si>
  <si>
    <t>Program Equipment &amp; Furniture:</t>
  </si>
  <si>
    <t>Special Projects:</t>
  </si>
  <si>
    <t>Program Other:</t>
  </si>
  <si>
    <t>Office &amp; Building Equipment and Furniture:</t>
  </si>
  <si>
    <t>Office &amp; Building Other:</t>
  </si>
  <si>
    <t xml:space="preserve"> Administration Other:</t>
  </si>
  <si>
    <t>Year End:</t>
  </si>
  <si>
    <t>Include all employees; indicate Inclusion Support staff with an asterick *.</t>
  </si>
  <si>
    <r>
      <t xml:space="preserve">The Board of Directors and management of the child care centre has read and agrees to the Funding Policies and Procedures, and understands that funded centres must comply with Manitoba Regulation 62/86, Part F, Financial Assistance, Sections 36 to 39.  </t>
    </r>
    <r>
      <rPr>
        <b/>
        <sz val="10"/>
        <color indexed="10"/>
        <rFont val="Arial"/>
        <family val="2"/>
      </rPr>
      <t>The Board of Directors approves and submits this budget and attached is the minutes of the board meeting approving the budget.</t>
    </r>
    <r>
      <rPr>
        <sz val="10"/>
        <color indexed="10"/>
        <rFont val="Arial"/>
        <family val="2"/>
      </rPr>
      <t xml:space="preserve">  </t>
    </r>
    <r>
      <rPr>
        <b/>
        <sz val="10"/>
        <color indexed="10"/>
        <rFont val="Arial"/>
        <family val="2"/>
      </rPr>
      <t>Signed on behalf of the Board of Directors:</t>
    </r>
  </si>
  <si>
    <t>TOTAL</t>
  </si>
  <si>
    <t xml:space="preserve">TOTAL  </t>
  </si>
  <si>
    <t xml:space="preserve">$  </t>
  </si>
  <si>
    <t>Preschool:</t>
  </si>
  <si>
    <t>Infant:</t>
  </si>
  <si>
    <t>Full Day:</t>
  </si>
  <si>
    <t>2 Periods:</t>
  </si>
  <si>
    <t>1 Period:</t>
  </si>
  <si>
    <t xml:space="preserve">Nursery: </t>
  </si>
  <si>
    <t>3 Periods:</t>
  </si>
  <si>
    <t>Inclusion Support (Children with Disabilities)</t>
  </si>
  <si>
    <t xml:space="preserve">EXPLANATIONS, or explanations on Explanatory Schedule #3 </t>
  </si>
  <si>
    <t>Office &amp; Building  Leasehold Improvements:</t>
  </si>
  <si>
    <t>Hours, from:</t>
  </si>
  <si>
    <t>to:</t>
  </si>
  <si>
    <t xml:space="preserve"> </t>
  </si>
  <si>
    <t>INFANT</t>
  </si>
  <si>
    <t>PRESCHOOL</t>
  </si>
  <si>
    <t xml:space="preserve">Inservices and Holidays </t>
  </si>
  <si>
    <t>GRAND TOTAL FEES</t>
  </si>
  <si>
    <t>Schedule 3: EXPLANATORY COMMENTS</t>
  </si>
  <si>
    <t>Schedule 2: STAFF SALARIES</t>
  </si>
  <si>
    <t>Other Revenue (Show details on Schedule 3)</t>
  </si>
  <si>
    <t>Nursery School ONLY - Number of NS sessions/week</t>
  </si>
  <si>
    <t>*Nursery School</t>
  </si>
  <si>
    <t>SCHOOL AGE CHILDREN</t>
  </si>
  <si>
    <t>NURSERY SCHOOL CHILDREN</t>
  </si>
  <si>
    <t>Final grant amount is determined using information entered in Child Care Online</t>
  </si>
  <si>
    <t>-</t>
  </si>
  <si>
    <t>There are 187 school days and 73 inservice and vacation days.  These numbers may vary based on school division</t>
  </si>
  <si>
    <t>Is your centre unionized?</t>
  </si>
  <si>
    <t>Are all staff included in the Collective Agreement?</t>
  </si>
  <si>
    <t>Amount</t>
  </si>
  <si>
    <t>Months Open</t>
  </si>
  <si>
    <t>12. SUBSTITUTE(S)</t>
  </si>
  <si>
    <t xml:space="preserve">POSITION and NAME                        </t>
  </si>
  <si>
    <t>For facilities open 8 months, the assumption is it is closed May-June-July-August</t>
  </si>
  <si>
    <t>For facilities open 9 months, the assumption is it is closed June-July-August</t>
  </si>
  <si>
    <t>For facilities open 10 months, the assumption is it is closed July-August</t>
  </si>
  <si>
    <t>Schedule 1: FEES AND OPERATING GRANT CALCULATION</t>
  </si>
  <si>
    <t>Fee*</t>
  </si>
  <si>
    <t>*Maximum fees are entered in the fee column. If facilities charge a lower fee, the amount can be changed in the fee cells.</t>
  </si>
  <si>
    <t>School days 3 Periods (Parent Portion)</t>
  </si>
  <si>
    <t>School days 1 Period (Parent Portion)</t>
  </si>
  <si>
    <t>School days 2 Periods (Parent Portion)</t>
  </si>
  <si>
    <t>*These calculations are estimates</t>
  </si>
  <si>
    <t>Total # of sessions/year:</t>
  </si>
  <si>
    <t>Reduced Parent Fee Revenue Supplement</t>
  </si>
  <si>
    <t>Maximum Annual Operating Grant Rates for Centres</t>
  </si>
  <si>
    <t>Space Type</t>
  </si>
  <si>
    <t>Nursery School 1 to 5 sessions</t>
  </si>
  <si>
    <t>Nursery school for each additional session up to 10 per weeks</t>
  </si>
  <si>
    <t>Reduced Parent Fee Revenue Supplement for 3 Periods</t>
  </si>
  <si>
    <t>Sessions / Year</t>
  </si>
  <si>
    <t>Due to the effects of COVID-19 on enrolment, a grace period has been provided in regards to utilization of spaces and continues until further notice.</t>
  </si>
  <si>
    <t>15e.</t>
  </si>
  <si>
    <t>Staff Salaries and  Benefits: Other</t>
  </si>
  <si>
    <t>Annual Amount per Approved Funded Space - Effective April 1, 2025</t>
  </si>
  <si>
    <t>Rate
effective
April 1, 2025*</t>
  </si>
  <si>
    <t>* Includes the 2% base operating grant increase effective April 1, 2025 and 2025/26 Wage Grid Supplement effective April 1, 2025</t>
  </si>
  <si>
    <t>Reduced Parent Fee Revenue Supplement for Inservices/Holidays</t>
  </si>
  <si>
    <t>*Nursery School (NS) base rate for 1-5 session/week is $2,566.</t>
  </si>
  <si>
    <t>Each additional NS sessions is $513 up to a maxium of 10 sessions.</t>
  </si>
  <si>
    <t>b. Canada Pension Plan 2</t>
  </si>
  <si>
    <t>c. Employment Insurance</t>
  </si>
  <si>
    <t>d. Workers Compensation</t>
  </si>
  <si>
    <t>e. Group Insurance</t>
  </si>
  <si>
    <t>f. Other (Show details on Schedule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</si>
</sst>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164" formatCode="&quot;$&quot;#,##0.00_);[Red]\(&quot;$&quot;#,##0.00\)"/>
    <numFmt numFmtId="165" formatCode="&quot;$&quot;#,##0.00"/>
    <numFmt numFmtId="166" formatCode="&quot;$&quot;#,##0"/>
  </numFmts>
  <fonts count="23" x14ac:knownFonts="1">
    <font>
      <sz val="10"/>
      <name val="Arial"/>
    </font>
    <font>
      <sz val="10"/>
      <name val="Arial"/>
      <family val="2"/>
    </font>
    <font>
      <b/>
      <sz val="12"/>
      <name val="Arial"/>
      <family val="2"/>
    </font>
    <font>
      <b/>
      <sz val="10"/>
      <name val="Arial"/>
      <family val="2"/>
    </font>
    <font>
      <b/>
      <sz val="8"/>
      <name val="Arial"/>
      <family val="2"/>
    </font>
    <font>
      <sz val="10"/>
      <name val="Arial"/>
      <family val="2"/>
    </font>
    <font>
      <sz val="8"/>
      <name val="Arial"/>
      <family val="2"/>
    </font>
    <font>
      <sz val="7.5"/>
      <name val="Arial"/>
      <family val="2"/>
    </font>
    <font>
      <sz val="12"/>
      <name val="Arial"/>
      <family val="2"/>
    </font>
    <font>
      <u/>
      <sz val="12"/>
      <name val="Arial"/>
      <family val="2"/>
    </font>
    <font>
      <sz val="10"/>
      <color indexed="10"/>
      <name val="Arial"/>
      <family val="2"/>
    </font>
    <font>
      <sz val="8"/>
      <name val="Arial"/>
      <family val="2"/>
    </font>
    <font>
      <sz val="10"/>
      <name val="Wingdings 2"/>
      <family val="1"/>
      <charset val="2"/>
    </font>
    <font>
      <sz val="10"/>
      <color indexed="10"/>
      <name val="Arial"/>
      <family val="2"/>
    </font>
    <font>
      <b/>
      <sz val="10"/>
      <color indexed="10"/>
      <name val="Arial"/>
      <family val="2"/>
    </font>
    <font>
      <sz val="10"/>
      <name val="Arial"/>
      <family val="2"/>
    </font>
    <font>
      <sz val="8"/>
      <color indexed="81"/>
      <name val="Tahoma"/>
      <family val="2"/>
    </font>
    <font>
      <b/>
      <sz val="11"/>
      <name val="Arial"/>
      <family val="2"/>
    </font>
    <font>
      <sz val="9.5"/>
      <name val="Arial"/>
      <family val="2"/>
    </font>
    <font>
      <b/>
      <sz val="10"/>
      <color rgb="FFFF0000"/>
      <name val="Arial"/>
      <family val="2"/>
    </font>
    <font>
      <sz val="10"/>
      <color theme="1"/>
      <name val="Arial"/>
      <family val="2"/>
    </font>
    <font>
      <sz val="9"/>
      <color indexed="81"/>
      <name val="Tahoma"/>
      <family val="2"/>
    </font>
    <font>
      <b/>
      <sz val="8"/>
      <color indexed="81"/>
      <name val="Tahom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42">
    <border>
      <left/>
      <right/>
      <top/>
      <bottom/>
      <diagonal/>
    </border>
    <border>
      <left/>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23">
    <xf numFmtId="0" fontId="0" fillId="0" borderId="0" xfId="0"/>
    <xf numFmtId="0" fontId="2" fillId="0" borderId="0" xfId="0" applyFont="1" applyAlignment="1">
      <alignment horizontal="center"/>
    </xf>
    <xf numFmtId="0" fontId="0" fillId="0" borderId="1" xfId="0" applyBorder="1"/>
    <xf numFmtId="0" fontId="3" fillId="0" borderId="0" xfId="0" applyFont="1"/>
    <xf numFmtId="0" fontId="0" fillId="0" borderId="0" xfId="0" applyAlignment="1">
      <alignment horizontal="right"/>
    </xf>
    <xf numFmtId="165" fontId="0" fillId="0" borderId="1" xfId="0" applyNumberFormat="1" applyBorder="1" applyAlignment="1">
      <alignment horizontal="left"/>
    </xf>
    <xf numFmtId="0" fontId="0" fillId="0" borderId="2" xfId="0" applyBorder="1"/>
    <xf numFmtId="0" fontId="0" fillId="0" borderId="3" xfId="0" applyBorder="1"/>
    <xf numFmtId="0" fontId="4" fillId="0" borderId="4" xfId="0" applyFont="1" applyBorder="1"/>
    <xf numFmtId="0" fontId="0" fillId="0" borderId="5" xfId="0" applyBorder="1"/>
    <xf numFmtId="0" fontId="0" fillId="0" borderId="6" xfId="0" applyBorder="1"/>
    <xf numFmtId="0" fontId="0" fillId="0" borderId="0" xfId="0" applyAlignment="1">
      <alignment horizontal="center" vertical="center"/>
    </xf>
    <xf numFmtId="0" fontId="0" fillId="0" borderId="7" xfId="0" applyBorder="1" applyAlignment="1">
      <alignment horizontal="center" vertical="center"/>
    </xf>
    <xf numFmtId="0" fontId="0" fillId="0" borderId="7" xfId="0" applyBorder="1" applyAlignment="1">
      <alignment vertical="center" wrapText="1"/>
    </xf>
    <xf numFmtId="0" fontId="0" fillId="0" borderId="7" xfId="0" applyBorder="1" applyAlignment="1">
      <alignment vertical="center"/>
    </xf>
    <xf numFmtId="44" fontId="0" fillId="0" borderId="7" xfId="1" applyFont="1" applyBorder="1" applyAlignment="1">
      <alignment horizontal="center" vertical="center"/>
    </xf>
    <xf numFmtId="0" fontId="5" fillId="0" borderId="0" xfId="0" applyFont="1"/>
    <xf numFmtId="0" fontId="0" fillId="0" borderId="13" xfId="0" applyBorder="1"/>
    <xf numFmtId="0" fontId="0" fillId="0" borderId="7" xfId="0" applyBorder="1"/>
    <xf numFmtId="0" fontId="0" fillId="0" borderId="17" xfId="0" applyBorder="1" applyAlignment="1">
      <alignment horizontal="center"/>
    </xf>
    <xf numFmtId="44" fontId="0" fillId="0" borderId="12" xfId="1" applyFont="1" applyBorder="1"/>
    <xf numFmtId="0" fontId="6" fillId="0" borderId="7" xfId="0" applyFont="1" applyBorder="1" applyAlignment="1">
      <alignment horizontal="center" vertical="center"/>
    </xf>
    <xf numFmtId="0" fontId="0" fillId="0" borderId="20" xfId="0" applyBorder="1"/>
    <xf numFmtId="0" fontId="0" fillId="0" borderId="20" xfId="0" applyBorder="1" applyAlignment="1">
      <alignment wrapText="1"/>
    </xf>
    <xf numFmtId="44" fontId="0" fillId="0" borderId="20" xfId="1" applyFont="1" applyBorder="1"/>
    <xf numFmtId="0" fontId="3" fillId="0" borderId="7" xfId="0" applyFont="1" applyBorder="1"/>
    <xf numFmtId="0" fontId="0" fillId="0" borderId="12" xfId="0" applyBorder="1" applyAlignment="1">
      <alignment horizontal="center" vertical="center"/>
    </xf>
    <xf numFmtId="44" fontId="0" fillId="0" borderId="13" xfId="1" applyFont="1" applyBorder="1" applyAlignment="1"/>
    <xf numFmtId="0" fontId="0" fillId="0" borderId="0" xfId="0" applyAlignment="1">
      <alignment vertical="top"/>
    </xf>
    <xf numFmtId="44" fontId="0" fillId="0" borderId="10" xfId="1" applyFont="1" applyBorder="1" applyAlignment="1"/>
    <xf numFmtId="44" fontId="0" fillId="0" borderId="13" xfId="1" applyFont="1" applyBorder="1" applyAlignment="1">
      <alignment horizontal="center" vertical="center"/>
    </xf>
    <xf numFmtId="0" fontId="0" fillId="0" borderId="13" xfId="0"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9" xfId="0" applyBorder="1" applyAlignment="1">
      <alignment horizontal="center" vertical="center"/>
    </xf>
    <xf numFmtId="0" fontId="0" fillId="0" borderId="17" xfId="0" applyBorder="1" applyAlignment="1">
      <alignment vertical="center"/>
    </xf>
    <xf numFmtId="0" fontId="0" fillId="0" borderId="11" xfId="0" applyBorder="1" applyAlignment="1">
      <alignment horizontal="center" vertical="center"/>
    </xf>
    <xf numFmtId="0" fontId="0" fillId="0" borderId="12" xfId="0" applyBorder="1" applyAlignment="1">
      <alignment horizontal="center" vertical="top"/>
    </xf>
    <xf numFmtId="0" fontId="0" fillId="0" borderId="19" xfId="0" applyBorder="1" applyAlignment="1">
      <alignment horizontal="center" vertical="top"/>
    </xf>
    <xf numFmtId="0" fontId="8" fillId="0" borderId="0" xfId="0" applyFont="1" applyAlignment="1">
      <alignment horizontal="left"/>
    </xf>
    <xf numFmtId="0" fontId="8" fillId="0" borderId="1" xfId="0" applyFont="1" applyBorder="1" applyAlignment="1">
      <alignment horizontal="left"/>
    </xf>
    <xf numFmtId="0" fontId="8" fillId="0" borderId="0" xfId="0" applyFont="1"/>
    <xf numFmtId="0" fontId="0" fillId="0" borderId="19" xfId="0" applyBorder="1" applyAlignment="1">
      <alignment vertical="center"/>
    </xf>
    <xf numFmtId="16" fontId="5" fillId="0" borderId="7" xfId="0" quotePrefix="1" applyNumberFormat="1" applyFont="1" applyBorder="1" applyAlignment="1">
      <alignment horizontal="center" vertical="center"/>
    </xf>
    <xf numFmtId="0" fontId="0" fillId="0" borderId="7" xfId="0" applyBorder="1" applyAlignment="1">
      <alignment horizontal="left" vertical="center"/>
    </xf>
    <xf numFmtId="0" fontId="5" fillId="0" borderId="7" xfId="0" applyFont="1" applyBorder="1" applyAlignment="1">
      <alignment vertical="center"/>
    </xf>
    <xf numFmtId="0" fontId="5" fillId="0" borderId="7" xfId="0" applyFont="1" applyBorder="1" applyAlignment="1">
      <alignment horizontal="center" vertical="center"/>
    </xf>
    <xf numFmtId="0" fontId="0" fillId="0" borderId="0" xfId="0" applyAlignment="1">
      <alignment vertical="center"/>
    </xf>
    <xf numFmtId="0" fontId="5" fillId="0" borderId="7" xfId="0" applyFont="1" applyBorder="1" applyAlignment="1">
      <alignment horizontal="left" vertical="center"/>
    </xf>
    <xf numFmtId="0" fontId="3" fillId="0" borderId="7" xfId="0" applyFont="1" applyBorder="1" applyAlignment="1">
      <alignment horizontal="left" vertical="center"/>
    </xf>
    <xf numFmtId="0" fontId="5" fillId="0" borderId="12" xfId="0" applyFont="1" applyBorder="1" applyAlignment="1">
      <alignment horizontal="center" vertical="center"/>
    </xf>
    <xf numFmtId="0" fontId="0" fillId="0" borderId="19" xfId="0" applyBorder="1" applyAlignment="1">
      <alignment horizontal="center" vertical="center" wrapText="1"/>
    </xf>
    <xf numFmtId="0" fontId="3" fillId="0" borderId="11" xfId="0" applyFont="1" applyBorder="1" applyAlignment="1">
      <alignment horizontal="center" vertical="center"/>
    </xf>
    <xf numFmtId="44" fontId="5" fillId="0" borderId="7" xfId="0" applyNumberFormat="1" applyFont="1" applyBorder="1" applyAlignment="1">
      <alignment horizontal="center" vertical="center"/>
    </xf>
    <xf numFmtId="0" fontId="3" fillId="0" borderId="7" xfId="0" applyFont="1" applyBorder="1" applyAlignment="1">
      <alignment vertical="center"/>
    </xf>
    <xf numFmtId="4" fontId="0" fillId="0" borderId="7" xfId="0" applyNumberFormat="1" applyBorder="1" applyAlignment="1">
      <alignment horizontal="center" vertical="center" wrapText="1"/>
    </xf>
    <xf numFmtId="4" fontId="0" fillId="0" borderId="7" xfId="1" applyNumberFormat="1" applyFont="1" applyBorder="1" applyAlignment="1">
      <alignment horizontal="center" vertical="center"/>
    </xf>
    <xf numFmtId="4" fontId="5" fillId="0" borderId="7" xfId="0" applyNumberFormat="1" applyFont="1" applyBorder="1" applyAlignment="1">
      <alignment horizontal="center" vertical="center"/>
    </xf>
    <xf numFmtId="4" fontId="5" fillId="0" borderId="7" xfId="0" applyNumberFormat="1" applyFont="1" applyBorder="1" applyAlignment="1">
      <alignment vertical="center"/>
    </xf>
    <xf numFmtId="4" fontId="0" fillId="0" borderId="7" xfId="0" applyNumberFormat="1" applyBorder="1" applyAlignment="1">
      <alignment vertical="center"/>
    </xf>
    <xf numFmtId="4" fontId="0" fillId="0" borderId="0" xfId="0" applyNumberFormat="1"/>
    <xf numFmtId="4" fontId="0" fillId="0" borderId="7" xfId="0" applyNumberFormat="1" applyBorder="1" applyAlignment="1">
      <alignment horizontal="right"/>
    </xf>
    <xf numFmtId="4" fontId="0" fillId="0" borderId="7" xfId="0" applyNumberFormat="1" applyBorder="1" applyAlignment="1">
      <alignment horizontal="right" vertical="center"/>
    </xf>
    <xf numFmtId="4" fontId="5" fillId="0" borderId="7" xfId="0" applyNumberFormat="1" applyFont="1" applyBorder="1" applyAlignment="1">
      <alignment horizontal="right" vertical="center"/>
    </xf>
    <xf numFmtId="44" fontId="5" fillId="0" borderId="7" xfId="0" applyNumberFormat="1" applyFont="1" applyBorder="1" applyAlignment="1">
      <alignment horizontal="center"/>
    </xf>
    <xf numFmtId="44" fontId="0" fillId="0" borderId="7" xfId="0" applyNumberFormat="1" applyBorder="1" applyAlignment="1">
      <alignment vertical="center"/>
    </xf>
    <xf numFmtId="44" fontId="12" fillId="0" borderId="1" xfId="1" applyFont="1" applyBorder="1" applyAlignment="1"/>
    <xf numFmtId="0" fontId="14" fillId="0" borderId="0" xfId="0" applyFont="1"/>
    <xf numFmtId="0" fontId="13" fillId="0" borderId="0" xfId="0" applyFont="1"/>
    <xf numFmtId="0" fontId="13" fillId="0" borderId="0" xfId="0" quotePrefix="1" applyFont="1" applyAlignment="1">
      <alignment horizontal="left"/>
    </xf>
    <xf numFmtId="0" fontId="1" fillId="0" borderId="0" xfId="0" applyFont="1"/>
    <xf numFmtId="0" fontId="15" fillId="0" borderId="0" xfId="0" applyFont="1"/>
    <xf numFmtId="44" fontId="15" fillId="0" borderId="1" xfId="1" applyFont="1" applyBorder="1"/>
    <xf numFmtId="44" fontId="5" fillId="0" borderId="1" xfId="1" applyFont="1" applyBorder="1"/>
    <xf numFmtId="44" fontId="0" fillId="0" borderId="0" xfId="0" applyNumberFormat="1"/>
    <xf numFmtId="165" fontId="13" fillId="0" borderId="0" xfId="0" applyNumberFormat="1" applyFont="1"/>
    <xf numFmtId="44" fontId="13" fillId="0" borderId="0" xfId="0" applyNumberFormat="1" applyFont="1"/>
    <xf numFmtId="0" fontId="13" fillId="0" borderId="1" xfId="0" applyFont="1" applyBorder="1"/>
    <xf numFmtId="0" fontId="13" fillId="0" borderId="1" xfId="0" applyFont="1" applyBorder="1" applyAlignment="1">
      <alignment horizontal="left"/>
    </xf>
    <xf numFmtId="0" fontId="10" fillId="0" borderId="1" xfId="0" applyFont="1" applyBorder="1" applyAlignment="1">
      <alignment horizontal="left"/>
    </xf>
    <xf numFmtId="0" fontId="10" fillId="0" borderId="1" xfId="0" applyFont="1" applyBorder="1"/>
    <xf numFmtId="44" fontId="0" fillId="0" borderId="7" xfId="1" applyFont="1" applyBorder="1" applyAlignment="1">
      <alignment vertical="top" wrapText="1"/>
    </xf>
    <xf numFmtId="0" fontId="0" fillId="0" borderId="7" xfId="0" applyBorder="1" applyAlignment="1">
      <alignment vertical="top" wrapText="1"/>
    </xf>
    <xf numFmtId="0" fontId="0" fillId="0" borderId="0" xfId="0" applyAlignment="1">
      <alignment vertical="top" wrapText="1"/>
    </xf>
    <xf numFmtId="44" fontId="13" fillId="0" borderId="1" xfId="1" applyFont="1" applyBorder="1"/>
    <xf numFmtId="0" fontId="0" fillId="0" borderId="7" xfId="0" applyBorder="1" applyAlignment="1">
      <alignment horizontal="center"/>
    </xf>
    <xf numFmtId="0" fontId="5" fillId="0" borderId="7" xfId="0" applyFont="1" applyBorder="1"/>
    <xf numFmtId="0" fontId="0" fillId="0" borderId="0" xfId="0" applyAlignment="1">
      <alignment horizontal="center"/>
    </xf>
    <xf numFmtId="17" fontId="0" fillId="0" borderId="0" xfId="0" applyNumberFormat="1"/>
    <xf numFmtId="0" fontId="7" fillId="0" borderId="0" xfId="0" applyFont="1" applyAlignment="1">
      <alignment horizontal="center"/>
    </xf>
    <xf numFmtId="0" fontId="5" fillId="0" borderId="7" xfId="0" applyFont="1" applyBorder="1" applyAlignment="1">
      <alignment horizontal="center"/>
    </xf>
    <xf numFmtId="0" fontId="3" fillId="0" borderId="7" xfId="0" applyFont="1" applyBorder="1" applyAlignment="1">
      <alignment horizontal="center"/>
    </xf>
    <xf numFmtId="15" fontId="0" fillId="0" borderId="0" xfId="0" applyNumberFormat="1"/>
    <xf numFmtId="44" fontId="0" fillId="0" borderId="0" xfId="1" applyFont="1" applyBorder="1" applyAlignment="1">
      <alignment horizontal="right"/>
    </xf>
    <xf numFmtId="0" fontId="5" fillId="0" borderId="1" xfId="0" applyFont="1" applyBorder="1"/>
    <xf numFmtId="165" fontId="0" fillId="0" borderId="0" xfId="0" applyNumberFormat="1"/>
    <xf numFmtId="0" fontId="1" fillId="0" borderId="7" xfId="0" applyFont="1" applyBorder="1" applyAlignment="1">
      <alignment vertical="center"/>
    </xf>
    <xf numFmtId="0" fontId="0" fillId="0" borderId="1" xfId="0" applyBorder="1" applyAlignment="1">
      <alignment horizontal="right"/>
    </xf>
    <xf numFmtId="0" fontId="3" fillId="0" borderId="7" xfId="0" applyFont="1" applyBorder="1" applyAlignment="1">
      <alignment horizontal="center" vertical="center" wrapText="1"/>
    </xf>
    <xf numFmtId="0" fontId="0" fillId="0" borderId="7" xfId="0" applyBorder="1" applyAlignment="1">
      <alignment horizontal="left" vertical="center" wrapText="1"/>
    </xf>
    <xf numFmtId="44" fontId="0" fillId="0" borderId="1" xfId="1" applyFont="1" applyBorder="1" applyAlignment="1">
      <alignment vertical="center"/>
    </xf>
    <xf numFmtId="44" fontId="0" fillId="0" borderId="0" xfId="1" applyFont="1" applyBorder="1" applyAlignment="1">
      <alignment vertical="center"/>
    </xf>
    <xf numFmtId="44" fontId="0" fillId="0" borderId="15" xfId="1" applyFont="1" applyBorder="1" applyAlignment="1">
      <alignment vertical="center"/>
    </xf>
    <xf numFmtId="0" fontId="3" fillId="0" borderId="21" xfId="0" applyFont="1" applyBorder="1" applyAlignment="1">
      <alignment horizontal="left"/>
    </xf>
    <xf numFmtId="0" fontId="3" fillId="0" borderId="18" xfId="0" applyFont="1" applyBorder="1" applyAlignment="1">
      <alignment horizontal="left"/>
    </xf>
    <xf numFmtId="0" fontId="3" fillId="3" borderId="24" xfId="0" applyFont="1" applyFill="1" applyBorder="1" applyAlignment="1">
      <alignment horizontal="center" vertical="center"/>
    </xf>
    <xf numFmtId="44" fontId="0" fillId="3" borderId="23" xfId="1" applyFont="1" applyFill="1" applyBorder="1" applyAlignment="1"/>
    <xf numFmtId="44" fontId="0" fillId="3" borderId="22" xfId="1" applyFont="1" applyFill="1" applyBorder="1" applyAlignment="1"/>
    <xf numFmtId="0" fontId="3" fillId="3" borderId="7" xfId="0" applyFont="1" applyFill="1" applyBorder="1" applyAlignment="1">
      <alignment horizontal="center" vertical="center"/>
    </xf>
    <xf numFmtId="44" fontId="5" fillId="3" borderId="7" xfId="0" applyNumberFormat="1" applyFont="1" applyFill="1" applyBorder="1" applyAlignment="1">
      <alignment horizontal="center" vertical="center"/>
    </xf>
    <xf numFmtId="44" fontId="5" fillId="3" borderId="7" xfId="0" applyNumberFormat="1" applyFont="1" applyFill="1" applyBorder="1" applyAlignment="1">
      <alignment horizontal="right" vertical="center"/>
    </xf>
    <xf numFmtId="44" fontId="17" fillId="0" borderId="7" xfId="1" applyFont="1" applyBorder="1"/>
    <xf numFmtId="0" fontId="3" fillId="3" borderId="7" xfId="0" quotePrefix="1" applyFont="1" applyFill="1" applyBorder="1" applyAlignment="1">
      <alignment horizontal="center" vertical="center"/>
    </xf>
    <xf numFmtId="0" fontId="0" fillId="3" borderId="7" xfId="0" applyFill="1" applyBorder="1" applyAlignment="1">
      <alignment horizontal="center" vertical="center"/>
    </xf>
    <xf numFmtId="44" fontId="0" fillId="3" borderId="7" xfId="1" applyFont="1" applyFill="1" applyBorder="1" applyAlignment="1">
      <alignment horizontal="center" vertical="center"/>
    </xf>
    <xf numFmtId="0" fontId="0" fillId="0" borderId="7" xfId="0" applyBorder="1" applyAlignment="1">
      <alignment horizontal="center" vertical="top"/>
    </xf>
    <xf numFmtId="0" fontId="0" fillId="0" borderId="11" xfId="0" applyBorder="1" applyAlignment="1">
      <alignment horizontal="center" vertical="top"/>
    </xf>
    <xf numFmtId="0" fontId="5" fillId="0" borderId="12" xfId="0" applyFont="1" applyBorder="1" applyAlignment="1">
      <alignment horizontal="center"/>
    </xf>
    <xf numFmtId="0" fontId="5" fillId="0" borderId="11" xfId="0" applyFont="1" applyBorder="1" applyAlignment="1">
      <alignment horizontal="center"/>
    </xf>
    <xf numFmtId="0" fontId="0" fillId="0" borderId="8" xfId="0" applyBorder="1" applyAlignment="1">
      <alignment horizontal="center" vertical="top"/>
    </xf>
    <xf numFmtId="4" fontId="3" fillId="0" borderId="7"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3" borderId="7" xfId="0" applyFont="1" applyFill="1" applyBorder="1" applyAlignment="1">
      <alignment horizontal="right" vertical="center"/>
    </xf>
    <xf numFmtId="0" fontId="3" fillId="3" borderId="24" xfId="0" applyFont="1" applyFill="1" applyBorder="1" applyAlignment="1">
      <alignment horizontal="right" vertical="center"/>
    </xf>
    <xf numFmtId="0" fontId="3" fillId="0" borderId="0" xfId="0" applyFont="1" applyAlignment="1">
      <alignment horizontal="right"/>
    </xf>
    <xf numFmtId="0" fontId="5" fillId="0" borderId="1" xfId="0" applyFont="1" applyBorder="1" applyAlignment="1">
      <alignment horizontal="center"/>
    </xf>
    <xf numFmtId="0" fontId="3" fillId="0" borderId="1" xfId="0" applyFont="1" applyBorder="1"/>
    <xf numFmtId="44" fontId="0" fillId="0" borderId="7" xfId="1" applyFont="1" applyBorder="1"/>
    <xf numFmtId="44" fontId="0" fillId="0" borderId="29" xfId="1" applyFont="1" applyBorder="1"/>
    <xf numFmtId="0" fontId="0" fillId="0" borderId="29" xfId="0" applyBorder="1"/>
    <xf numFmtId="44" fontId="0" fillId="0" borderId="31" xfId="1" applyFont="1" applyBorder="1"/>
    <xf numFmtId="44" fontId="0" fillId="0" borderId="30" xfId="1" applyFont="1" applyBorder="1"/>
    <xf numFmtId="0" fontId="5" fillId="3" borderId="8" xfId="0" applyFont="1" applyFill="1" applyBorder="1" applyAlignment="1">
      <alignment horizontal="center" vertical="center"/>
    </xf>
    <xf numFmtId="0" fontId="0" fillId="3" borderId="8" xfId="0" applyFill="1" applyBorder="1" applyAlignment="1">
      <alignment horizontal="center" vertical="top"/>
    </xf>
    <xf numFmtId="44" fontId="0" fillId="0" borderId="13" xfId="1" applyFont="1" applyBorder="1" applyAlignment="1">
      <alignment horizontal="right"/>
    </xf>
    <xf numFmtId="44" fontId="5" fillId="0" borderId="7" xfId="0" applyNumberFormat="1" applyFont="1" applyBorder="1" applyAlignment="1">
      <alignment horizontal="right"/>
    </xf>
    <xf numFmtId="44" fontId="5" fillId="0" borderId="7" xfId="0" applyNumberFormat="1" applyFont="1" applyBorder="1" applyAlignment="1">
      <alignment horizontal="right" vertical="center"/>
    </xf>
    <xf numFmtId="44" fontId="5" fillId="0" borderId="7" xfId="0" applyNumberFormat="1" applyFont="1" applyBorder="1"/>
    <xf numFmtId="44" fontId="0" fillId="0" borderId="7" xfId="0" applyNumberFormat="1" applyBorder="1" applyAlignment="1">
      <alignment wrapText="1"/>
    </xf>
    <xf numFmtId="0" fontId="8" fillId="0" borderId="1" xfId="0" applyFont="1" applyBorder="1" applyAlignment="1">
      <alignment horizontal="center"/>
    </xf>
    <xf numFmtId="0" fontId="1" fillId="0" borderId="7" xfId="0" applyFont="1" applyBorder="1" applyAlignment="1">
      <alignment vertical="top" wrapText="1"/>
    </xf>
    <xf numFmtId="0" fontId="1" fillId="0" borderId="7" xfId="0" applyFont="1" applyBorder="1" applyAlignment="1">
      <alignment wrapText="1"/>
    </xf>
    <xf numFmtId="0" fontId="1" fillId="0" borderId="7" xfId="0" applyFont="1" applyBorder="1"/>
    <xf numFmtId="0" fontId="4" fillId="0" borderId="7" xfId="0" applyFont="1" applyBorder="1" applyAlignment="1">
      <alignment horizontal="center" vertical="center"/>
    </xf>
    <xf numFmtId="0" fontId="4" fillId="0" borderId="7" xfId="0" applyFont="1" applyBorder="1" applyAlignment="1">
      <alignment horizontal="center" vertical="center" wrapText="1"/>
    </xf>
    <xf numFmtId="0" fontId="0" fillId="0" borderId="8" xfId="0" applyBorder="1" applyProtection="1">
      <protection locked="0"/>
    </xf>
    <xf numFmtId="0" fontId="0" fillId="0" borderId="15" xfId="0" applyBorder="1" applyProtection="1">
      <protection locked="0"/>
    </xf>
    <xf numFmtId="0" fontId="0" fillId="0" borderId="9" xfId="0" applyBorder="1" applyProtection="1">
      <protection locked="0"/>
    </xf>
    <xf numFmtId="0" fontId="0" fillId="0" borderId="0" xfId="0" applyProtection="1">
      <protection locked="0"/>
    </xf>
    <xf numFmtId="0" fontId="2" fillId="0" borderId="0" xfId="0" applyFont="1" applyProtection="1">
      <protection locked="0"/>
    </xf>
    <xf numFmtId="0" fontId="2" fillId="0" borderId="17"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10" xfId="0" applyFont="1" applyBorder="1" applyAlignment="1" applyProtection="1">
      <alignment horizontal="center"/>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1" fillId="0" borderId="0" xfId="0" applyFont="1" applyAlignment="1" applyProtection="1">
      <alignment horizontal="left"/>
      <protection locked="0"/>
    </xf>
    <xf numFmtId="0" fontId="3" fillId="0" borderId="0" xfId="0" applyFont="1" applyProtection="1">
      <protection locked="0"/>
    </xf>
    <xf numFmtId="0" fontId="5" fillId="0" borderId="0" xfId="0" applyFont="1" applyAlignment="1" applyProtection="1">
      <alignment vertical="top" wrapText="1"/>
      <protection locked="0"/>
    </xf>
    <xf numFmtId="0" fontId="5" fillId="0" borderId="0" xfId="0" applyFont="1" applyAlignment="1" applyProtection="1">
      <alignment vertical="top"/>
      <protection locked="0"/>
    </xf>
    <xf numFmtId="0" fontId="1" fillId="0" borderId="0" xfId="0" applyFont="1" applyAlignment="1" applyProtection="1">
      <alignment vertical="top"/>
      <protection locked="0"/>
    </xf>
    <xf numFmtId="0" fontId="5" fillId="0" borderId="0" xfId="0" applyFont="1" applyAlignment="1" applyProtection="1">
      <alignment horizontal="left" vertical="top"/>
      <protection locked="0"/>
    </xf>
    <xf numFmtId="0" fontId="1" fillId="0" borderId="0" xfId="0" applyFont="1" applyAlignment="1" applyProtection="1">
      <alignment horizontal="left" vertical="top"/>
      <protection locked="0"/>
    </xf>
    <xf numFmtId="0" fontId="1" fillId="0" borderId="0" xfId="0" applyFont="1" applyProtection="1">
      <protection locked="0"/>
    </xf>
    <xf numFmtId="0" fontId="3" fillId="0" borderId="13" xfId="0" applyFont="1" applyBorder="1" applyAlignment="1" applyProtection="1">
      <alignment vertical="center"/>
      <protection locked="0"/>
    </xf>
    <xf numFmtId="0" fontId="3" fillId="0" borderId="7" xfId="0" applyFont="1" applyBorder="1" applyAlignment="1" applyProtection="1">
      <alignment vertical="center" wrapText="1"/>
      <protection locked="0"/>
    </xf>
    <xf numFmtId="0" fontId="3" fillId="0" borderId="13" xfId="0" applyFont="1" applyBorder="1" applyAlignment="1" applyProtection="1">
      <alignment horizontal="center" vertical="center"/>
      <protection locked="0"/>
    </xf>
    <xf numFmtId="0" fontId="3" fillId="0" borderId="7"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protection locked="0"/>
    </xf>
    <xf numFmtId="0" fontId="0" fillId="4" borderId="12" xfId="0" applyFill="1" applyBorder="1" applyAlignment="1" applyProtection="1">
      <alignment vertical="center"/>
      <protection locked="0"/>
    </xf>
    <xf numFmtId="0" fontId="0" fillId="0" borderId="0" xfId="0" applyAlignment="1" applyProtection="1">
      <alignment vertical="center"/>
      <protection locked="0"/>
    </xf>
    <xf numFmtId="0" fontId="0" fillId="4" borderId="19" xfId="0" applyFill="1" applyBorder="1" applyAlignment="1" applyProtection="1">
      <alignment vertical="center"/>
      <protection locked="0"/>
    </xf>
    <xf numFmtId="0" fontId="0" fillId="0" borderId="0" xfId="0" applyAlignment="1" applyProtection="1">
      <alignment vertical="center" wrapText="1"/>
      <protection locked="0"/>
    </xf>
    <xf numFmtId="166" fontId="0" fillId="0" borderId="0" xfId="0" applyNumberFormat="1" applyProtection="1">
      <protection locked="0"/>
    </xf>
    <xf numFmtId="0" fontId="19" fillId="0" borderId="0" xfId="0" applyFont="1" applyProtection="1">
      <protection locked="0"/>
    </xf>
    <xf numFmtId="0" fontId="3"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15" fontId="1" fillId="0" borderId="13" xfId="0" applyNumberFormat="1" applyFont="1" applyBorder="1" applyAlignment="1" applyProtection="1">
      <alignment vertical="center"/>
      <protection locked="0"/>
    </xf>
    <xf numFmtId="0" fontId="0" fillId="0" borderId="14" xfId="0" applyBorder="1" applyAlignment="1" applyProtection="1">
      <alignment vertical="center"/>
      <protection locked="0"/>
    </xf>
    <xf numFmtId="0" fontId="0" fillId="0" borderId="7" xfId="0" applyBorder="1" applyAlignment="1" applyProtection="1">
      <alignment horizontal="center" vertical="center"/>
      <protection locked="0"/>
    </xf>
    <xf numFmtId="165" fontId="0" fillId="0" borderId="7" xfId="0" applyNumberFormat="1" applyBorder="1" applyAlignment="1" applyProtection="1">
      <alignment horizontal="center" vertical="center"/>
      <protection locked="0"/>
    </xf>
    <xf numFmtId="165" fontId="0" fillId="0" borderId="7" xfId="0" applyNumberFormat="1" applyBorder="1" applyAlignment="1">
      <alignment vertical="center"/>
    </xf>
    <xf numFmtId="0" fontId="3" fillId="3" borderId="13" xfId="0" applyFont="1" applyFill="1" applyBorder="1" applyAlignment="1" applyProtection="1">
      <alignment vertical="center"/>
      <protection locked="0"/>
    </xf>
    <xf numFmtId="0" fontId="3" fillId="3" borderId="18" xfId="0" applyFont="1" applyFill="1" applyBorder="1" applyAlignment="1" applyProtection="1">
      <alignment vertical="center"/>
      <protection locked="0"/>
    </xf>
    <xf numFmtId="165" fontId="3" fillId="3" borderId="18" xfId="0" applyNumberFormat="1"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165" fontId="3" fillId="3" borderId="7" xfId="0" applyNumberFormat="1" applyFont="1" applyFill="1" applyBorder="1" applyAlignment="1">
      <alignment vertical="center"/>
    </xf>
    <xf numFmtId="0" fontId="0" fillId="0" borderId="16" xfId="0" applyBorder="1" applyAlignment="1" applyProtection="1">
      <alignment vertical="center"/>
      <protection locked="0"/>
    </xf>
    <xf numFmtId="165" fontId="3" fillId="0" borderId="0" xfId="0" applyNumberFormat="1" applyFont="1" applyAlignment="1" applyProtection="1">
      <alignment horizontal="center" vertical="center"/>
      <protection locked="0"/>
    </xf>
    <xf numFmtId="0" fontId="3" fillId="0" borderId="0" xfId="0" applyFont="1" applyAlignment="1" applyProtection="1">
      <alignment horizontal="center" vertical="center"/>
      <protection locked="0"/>
    </xf>
    <xf numFmtId="165" fontId="3" fillId="0" borderId="0" xfId="0" applyNumberFormat="1" applyFont="1" applyAlignment="1" applyProtection="1">
      <alignment vertical="center"/>
      <protection locked="0"/>
    </xf>
    <xf numFmtId="0" fontId="3" fillId="0" borderId="18" xfId="0" applyFont="1" applyBorder="1" applyAlignment="1" applyProtection="1">
      <alignment vertical="center"/>
      <protection locked="0"/>
    </xf>
    <xf numFmtId="0" fontId="3" fillId="0" borderId="8" xfId="0" applyFont="1" applyBorder="1" applyAlignment="1" applyProtection="1">
      <alignment vertical="center"/>
      <protection locked="0"/>
    </xf>
    <xf numFmtId="0" fontId="5" fillId="0" borderId="18" xfId="0" applyFont="1" applyBorder="1" applyAlignment="1" applyProtection="1">
      <alignment vertical="center"/>
      <protection locked="0"/>
    </xf>
    <xf numFmtId="15" fontId="5" fillId="0" borderId="18" xfId="0" applyNumberFormat="1" applyFont="1" applyBorder="1" applyAlignment="1" applyProtection="1">
      <alignment vertical="center"/>
      <protection locked="0"/>
    </xf>
    <xf numFmtId="0" fontId="0" fillId="0" borderId="7" xfId="0" applyBorder="1" applyAlignment="1" applyProtection="1">
      <alignment horizontal="center" vertical="center" wrapText="1"/>
      <protection locked="0"/>
    </xf>
    <xf numFmtId="0" fontId="0" fillId="0" borderId="18" xfId="0" applyBorder="1" applyAlignment="1" applyProtection="1">
      <alignment vertical="center"/>
      <protection locked="0"/>
    </xf>
    <xf numFmtId="0" fontId="3" fillId="3" borderId="17" xfId="0"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2" borderId="17" xfId="0" applyFont="1" applyFill="1" applyBorder="1" applyAlignment="1" applyProtection="1">
      <alignment vertical="center"/>
      <protection locked="0"/>
    </xf>
    <xf numFmtId="0" fontId="3" fillId="2" borderId="1" xfId="0" applyFont="1" applyFill="1" applyBorder="1" applyAlignment="1" applyProtection="1">
      <alignment vertical="center"/>
      <protection locked="0"/>
    </xf>
    <xf numFmtId="0" fontId="0" fillId="2" borderId="1" xfId="0" applyFill="1" applyBorder="1" applyAlignment="1" applyProtection="1">
      <alignment vertical="center"/>
      <protection locked="0"/>
    </xf>
    <xf numFmtId="164" fontId="0" fillId="2" borderId="1" xfId="0" applyNumberFormat="1" applyFill="1" applyBorder="1" applyAlignment="1" applyProtection="1">
      <alignment vertical="center"/>
      <protection locked="0"/>
    </xf>
    <xf numFmtId="165" fontId="3" fillId="2" borderId="7" xfId="0" applyNumberFormat="1" applyFont="1" applyFill="1" applyBorder="1" applyAlignment="1">
      <alignment vertical="center"/>
    </xf>
    <xf numFmtId="0" fontId="0" fillId="0" borderId="15" xfId="0" applyBorder="1" applyAlignment="1" applyProtection="1">
      <alignment vertical="center"/>
      <protection locked="0"/>
    </xf>
    <xf numFmtId="0" fontId="0" fillId="0" borderId="13" xfId="0" applyBorder="1" applyAlignment="1" applyProtection="1">
      <alignment vertical="center"/>
      <protection locked="0"/>
    </xf>
    <xf numFmtId="0" fontId="0" fillId="0" borderId="7" xfId="0" applyBorder="1" applyAlignment="1" applyProtection="1">
      <alignment horizontal="left" vertical="center"/>
      <protection locked="0"/>
    </xf>
    <xf numFmtId="166" fontId="0" fillId="0" borderId="7" xfId="0" applyNumberFormat="1" applyBorder="1" applyAlignment="1">
      <alignment vertical="center"/>
    </xf>
    <xf numFmtId="166" fontId="0" fillId="0" borderId="7" xfId="0" applyNumberFormat="1" applyBorder="1" applyAlignment="1">
      <alignment horizontal="right" vertical="center"/>
    </xf>
    <xf numFmtId="0" fontId="1" fillId="0" borderId="7" xfId="0" applyFont="1" applyBorder="1" applyAlignment="1" applyProtection="1">
      <alignment horizontal="left" vertical="center" wrapText="1"/>
      <protection locked="0"/>
    </xf>
    <xf numFmtId="166" fontId="0" fillId="0" borderId="7" xfId="0" applyNumberFormat="1" applyBorder="1" applyAlignment="1">
      <alignment vertical="center" wrapText="1"/>
    </xf>
    <xf numFmtId="166" fontId="3" fillId="0" borderId="18" xfId="0" applyNumberFormat="1" applyFont="1" applyBorder="1" applyAlignment="1" applyProtection="1">
      <alignment vertical="center"/>
      <protection locked="0"/>
    </xf>
    <xf numFmtId="166" fontId="3" fillId="0" borderId="7" xfId="0" applyNumberFormat="1" applyFont="1" applyBorder="1" applyAlignment="1" applyProtection="1">
      <alignment horizontal="right" vertical="center"/>
      <protection locked="0"/>
    </xf>
    <xf numFmtId="0" fontId="3" fillId="0" borderId="7" xfId="0" applyFont="1" applyBorder="1" applyAlignment="1" applyProtection="1">
      <alignment horizontal="right" vertical="center"/>
      <protection locked="0"/>
    </xf>
    <xf numFmtId="166" fontId="3" fillId="0" borderId="7" xfId="0" applyNumberFormat="1" applyFont="1" applyBorder="1" applyAlignment="1">
      <alignment horizontal="right" vertical="center"/>
    </xf>
    <xf numFmtId="0" fontId="20" fillId="0" borderId="0" xfId="0" applyFont="1" applyProtection="1">
      <protection locked="0"/>
    </xf>
    <xf numFmtId="0" fontId="18" fillId="0" borderId="0" xfId="0" applyFont="1" applyAlignment="1" applyProtection="1">
      <alignment horizontal="left" vertical="center"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4" fontId="0" fillId="0" borderId="19" xfId="0" applyNumberFormat="1" applyBorder="1" applyAlignment="1">
      <alignment horizontal="right"/>
    </xf>
    <xf numFmtId="0" fontId="0" fillId="0" borderId="1" xfId="0" applyBorder="1" applyAlignment="1">
      <alignment vertical="center"/>
    </xf>
    <xf numFmtId="0" fontId="1" fillId="0" borderId="13" xfId="0" applyFont="1" applyBorder="1" applyAlignment="1" applyProtection="1">
      <alignment vertical="center"/>
      <protection locked="0"/>
    </xf>
    <xf numFmtId="165" fontId="0" fillId="0" borderId="7" xfId="0" applyNumberFormat="1" applyBorder="1" applyAlignment="1" applyProtection="1">
      <alignment horizontal="center" vertical="center" wrapText="1"/>
      <protection locked="0"/>
    </xf>
    <xf numFmtId="165" fontId="0" fillId="0" borderId="7" xfId="0" applyNumberFormat="1" applyBorder="1" applyAlignment="1">
      <alignment vertical="center" wrapText="1"/>
    </xf>
    <xf numFmtId="166" fontId="0" fillId="0" borderId="13" xfId="0" applyNumberFormat="1" applyBorder="1" applyAlignment="1" applyProtection="1">
      <alignment horizontal="center" vertical="center"/>
      <protection locked="0"/>
    </xf>
    <xf numFmtId="166" fontId="0" fillId="0" borderId="41" xfId="0" applyNumberFormat="1" applyBorder="1" applyAlignment="1" applyProtection="1">
      <alignment horizontal="center" vertical="center"/>
      <protection locked="0"/>
    </xf>
    <xf numFmtId="166" fontId="0" fillId="0" borderId="41" xfId="0" applyNumberFormat="1" applyBorder="1" applyAlignment="1" applyProtection="1">
      <alignment horizontal="center" vertical="center" wrapText="1"/>
      <protection locked="0"/>
    </xf>
    <xf numFmtId="0" fontId="3" fillId="0" borderId="15" xfId="0" applyFont="1" applyBorder="1" applyProtection="1">
      <protection locked="0"/>
    </xf>
    <xf numFmtId="0" fontId="3" fillId="0" borderId="39" xfId="0" applyFont="1" applyBorder="1" applyAlignment="1">
      <alignment vertical="center" wrapText="1"/>
    </xf>
    <xf numFmtId="0" fontId="3" fillId="0" borderId="40"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6" xfId="0" applyFont="1" applyBorder="1" applyAlignment="1">
      <alignment vertical="center" wrapText="1"/>
    </xf>
    <xf numFmtId="6" fontId="1" fillId="0" borderId="38" xfId="0" applyNumberFormat="1" applyFont="1" applyBorder="1" applyAlignment="1">
      <alignment horizontal="center" vertical="center" wrapText="1"/>
    </xf>
    <xf numFmtId="44" fontId="0" fillId="0" borderId="7" xfId="1" applyFont="1" applyBorder="1" applyAlignment="1"/>
    <xf numFmtId="44" fontId="3" fillId="0" borderId="7" xfId="1" applyFont="1" applyBorder="1" applyAlignment="1"/>
    <xf numFmtId="44" fontId="0" fillId="0" borderId="13" xfId="1" applyFont="1" applyBorder="1" applyAlignment="1"/>
    <xf numFmtId="44" fontId="0" fillId="0" borderId="14" xfId="1" applyFont="1" applyBorder="1" applyAlignment="1"/>
    <xf numFmtId="44" fontId="3" fillId="0" borderId="13" xfId="1" applyFont="1" applyBorder="1" applyAlignment="1"/>
    <xf numFmtId="44" fontId="3" fillId="0" borderId="14" xfId="1" applyFont="1" applyBorder="1" applyAlignment="1"/>
    <xf numFmtId="44" fontId="0" fillId="0" borderId="8" xfId="1" applyFont="1" applyBorder="1" applyAlignment="1">
      <alignment horizontal="center" vertical="center"/>
    </xf>
    <xf numFmtId="44" fontId="0" fillId="0" borderId="9" xfId="1" applyFont="1" applyBorder="1" applyAlignment="1">
      <alignment horizontal="center" vertical="center"/>
    </xf>
    <xf numFmtId="0" fontId="3" fillId="0" borderId="0" xfId="0" applyFont="1" applyAlignment="1">
      <alignment horizontal="left"/>
    </xf>
    <xf numFmtId="0" fontId="0" fillId="0" borderId="0" xfId="0" applyAlignment="1">
      <alignment horizontal="left"/>
    </xf>
    <xf numFmtId="0" fontId="0" fillId="0" borderId="1" xfId="0" applyBorder="1"/>
    <xf numFmtId="0" fontId="0" fillId="0" borderId="25" xfId="0" applyBorder="1"/>
    <xf numFmtId="0" fontId="3" fillId="0" borderId="7" xfId="0" applyFont="1" applyBorder="1" applyAlignment="1">
      <alignment horizontal="center" vertical="center" wrapText="1"/>
    </xf>
    <xf numFmtId="0" fontId="3" fillId="0" borderId="7" xfId="0" applyFont="1" applyBorder="1" applyAlignment="1">
      <alignment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0" xfId="0" applyFont="1" applyAlignment="1">
      <alignment horizontal="center"/>
    </xf>
    <xf numFmtId="0" fontId="0" fillId="0" borderId="1" xfId="0" applyBorder="1" applyAlignment="1">
      <alignment horizontal="center"/>
    </xf>
    <xf numFmtId="0" fontId="3" fillId="0" borderId="0" xfId="0" applyFont="1" applyAlignment="1">
      <alignment horizontal="center"/>
    </xf>
    <xf numFmtId="0" fontId="13" fillId="0" borderId="1" xfId="0" applyFont="1" applyBorder="1" applyAlignment="1">
      <alignment horizontal="center"/>
    </xf>
    <xf numFmtId="0" fontId="3" fillId="0" borderId="26" xfId="0" applyFont="1"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5" fillId="0" borderId="2" xfId="0" applyFont="1" applyBorder="1" applyAlignment="1">
      <alignment wrapText="1"/>
    </xf>
    <xf numFmtId="0" fontId="0" fillId="0" borderId="0" xfId="0" applyAlignment="1">
      <alignment wrapText="1"/>
    </xf>
    <xf numFmtId="0" fontId="0" fillId="0" borderId="3" xfId="0" applyBorder="1" applyAlignment="1">
      <alignment wrapText="1"/>
    </xf>
    <xf numFmtId="0" fontId="0" fillId="0" borderId="2" xfId="0" applyBorder="1" applyAlignment="1">
      <alignment wrapText="1"/>
    </xf>
    <xf numFmtId="16" fontId="13" fillId="0" borderId="1" xfId="0" quotePrefix="1" applyNumberFormat="1" applyFont="1" applyBorder="1"/>
    <xf numFmtId="0" fontId="13" fillId="0" borderId="1" xfId="0" applyFont="1" applyBorder="1"/>
    <xf numFmtId="0" fontId="13" fillId="0" borderId="1" xfId="0" quotePrefix="1" applyFont="1" applyBorder="1"/>
    <xf numFmtId="0" fontId="1" fillId="0" borderId="8" xfId="0" applyFont="1" applyBorder="1" applyAlignment="1">
      <alignment horizontal="left" vertical="center"/>
    </xf>
    <xf numFmtId="0" fontId="5" fillId="0" borderId="17" xfId="0" applyFont="1" applyBorder="1" applyAlignment="1">
      <alignment horizontal="left" vertical="center"/>
    </xf>
    <xf numFmtId="4" fontId="0" fillId="0" borderId="12" xfId="0" applyNumberFormat="1" applyBorder="1" applyAlignment="1">
      <alignment horizontal="right"/>
    </xf>
    <xf numFmtId="4" fontId="0" fillId="0" borderId="11" xfId="0" applyNumberFormat="1" applyBorder="1" applyAlignment="1">
      <alignment horizontal="right"/>
    </xf>
    <xf numFmtId="4" fontId="2" fillId="0" borderId="0" xfId="0" applyNumberFormat="1" applyFont="1" applyAlignment="1">
      <alignment horizontal="left"/>
    </xf>
    <xf numFmtId="4" fontId="2" fillId="0" borderId="8" xfId="0" applyNumberFormat="1" applyFont="1" applyBorder="1" applyAlignment="1">
      <alignment horizontal="left"/>
    </xf>
    <xf numFmtId="4" fontId="2" fillId="0" borderId="15" xfId="0" applyNumberFormat="1" applyFont="1" applyBorder="1" applyAlignment="1">
      <alignment horizontal="left"/>
    </xf>
    <xf numFmtId="0" fontId="0" fillId="0" borderId="17" xfId="0" applyBorder="1" applyAlignment="1">
      <alignment horizontal="left" vertical="center"/>
    </xf>
    <xf numFmtId="0" fontId="0" fillId="0" borderId="12" xfId="0" applyBorder="1" applyAlignment="1">
      <alignment horizontal="center" vertical="center"/>
    </xf>
    <xf numFmtId="0" fontId="0" fillId="0" borderId="11" xfId="0" applyBorder="1" applyAlignment="1">
      <alignment horizontal="center" vertical="center"/>
    </xf>
    <xf numFmtId="44" fontId="5" fillId="0" borderId="13" xfId="1" applyFont="1" applyBorder="1" applyAlignment="1">
      <alignment horizontal="center"/>
    </xf>
    <xf numFmtId="44" fontId="0" fillId="0" borderId="13" xfId="1" applyFont="1" applyBorder="1" applyAlignment="1">
      <alignment horizontal="center"/>
    </xf>
    <xf numFmtId="44" fontId="0" fillId="0" borderId="14" xfId="1" applyFont="1" applyFill="1" applyBorder="1" applyAlignment="1">
      <alignment horizontal="center"/>
    </xf>
    <xf numFmtId="44" fontId="0" fillId="0" borderId="14" xfId="1" applyFont="1" applyBorder="1" applyAlignment="1">
      <alignment horizontal="center"/>
    </xf>
    <xf numFmtId="44" fontId="0" fillId="0" borderId="12" xfId="0" applyNumberFormat="1" applyBorder="1" applyAlignment="1">
      <alignment horizontal="center"/>
    </xf>
    <xf numFmtId="0" fontId="0" fillId="0" borderId="11" xfId="0" applyBorder="1" applyAlignment="1">
      <alignment horizontal="center"/>
    </xf>
    <xf numFmtId="0" fontId="3" fillId="0" borderId="13" xfId="0" applyFont="1" applyBorder="1" applyAlignment="1">
      <alignment horizontal="left" vertical="center"/>
    </xf>
    <xf numFmtId="0" fontId="3" fillId="0" borderId="18" xfId="0" applyFont="1" applyBorder="1" applyAlignment="1">
      <alignment horizontal="left" vertical="center"/>
    </xf>
    <xf numFmtId="0" fontId="0" fillId="0" borderId="7" xfId="0" applyBorder="1" applyAlignment="1">
      <alignment horizontal="center" vertical="center"/>
    </xf>
    <xf numFmtId="0" fontId="0" fillId="0" borderId="7" xfId="0" applyBorder="1" applyAlignment="1">
      <alignment horizontal="left" vertical="center" wrapText="1"/>
    </xf>
    <xf numFmtId="4" fontId="0" fillId="0" borderId="19" xfId="0" applyNumberFormat="1" applyBorder="1" applyAlignment="1">
      <alignment horizontal="right"/>
    </xf>
    <xf numFmtId="4" fontId="0" fillId="0" borderId="7" xfId="0" applyNumberFormat="1" applyBorder="1" applyAlignment="1">
      <alignment horizontal="right"/>
    </xf>
    <xf numFmtId="0" fontId="0" fillId="0" borderId="12" xfId="0" applyBorder="1" applyAlignment="1">
      <alignment horizontal="left" vertical="center"/>
    </xf>
    <xf numFmtId="0" fontId="0" fillId="0" borderId="19" xfId="0" applyBorder="1" applyAlignment="1">
      <alignment horizontal="left" vertical="center"/>
    </xf>
    <xf numFmtId="0" fontId="0" fillId="0" borderId="19" xfId="0" applyBorder="1" applyAlignment="1">
      <alignment horizontal="center" vertical="center"/>
    </xf>
    <xf numFmtId="44" fontId="5" fillId="0" borderId="12" xfId="0" applyNumberFormat="1" applyFont="1" applyBorder="1" applyAlignment="1">
      <alignment horizontal="right"/>
    </xf>
    <xf numFmtId="44" fontId="5" fillId="0" borderId="11" xfId="0" applyNumberFormat="1" applyFont="1" applyBorder="1" applyAlignment="1">
      <alignment horizontal="right"/>
    </xf>
    <xf numFmtId="0" fontId="0" fillId="0" borderId="7" xfId="0" applyBorder="1" applyAlignment="1">
      <alignment horizontal="left" vertical="center"/>
    </xf>
    <xf numFmtId="4" fontId="0" fillId="0" borderId="7" xfId="0" applyNumberFormat="1" applyBorder="1" applyAlignment="1">
      <alignment horizontal="right" vertical="center"/>
    </xf>
    <xf numFmtId="44" fontId="0" fillId="0" borderId="12" xfId="1" applyFont="1" applyBorder="1" applyAlignment="1">
      <alignment horizontal="right"/>
    </xf>
    <xf numFmtId="44" fontId="0" fillId="0" borderId="11" xfId="1" applyFont="1" applyBorder="1" applyAlignment="1">
      <alignment horizontal="right"/>
    </xf>
    <xf numFmtId="44" fontId="0" fillId="0" borderId="12" xfId="0" applyNumberFormat="1" applyBorder="1" applyAlignment="1">
      <alignment horizontal="right"/>
    </xf>
    <xf numFmtId="44" fontId="0" fillId="0" borderId="11" xfId="0" applyNumberFormat="1" applyBorder="1" applyAlignment="1">
      <alignment horizontal="right"/>
    </xf>
    <xf numFmtId="4" fontId="0" fillId="0" borderId="12" xfId="1" applyNumberFormat="1" applyFont="1" applyBorder="1" applyAlignment="1">
      <alignment horizontal="right"/>
    </xf>
    <xf numFmtId="4" fontId="0" fillId="0" borderId="11" xfId="1" applyNumberFormat="1" applyFont="1" applyBorder="1" applyAlignment="1">
      <alignment horizontal="right"/>
    </xf>
    <xf numFmtId="0" fontId="17" fillId="0" borderId="36" xfId="0" applyFont="1" applyBorder="1" applyAlignment="1">
      <alignment horizontal="center" vertical="center" wrapText="1"/>
    </xf>
    <xf numFmtId="0" fontId="17" fillId="0" borderId="37" xfId="0" applyFont="1" applyBorder="1" applyAlignment="1">
      <alignment horizontal="center" vertical="center" wrapText="1"/>
    </xf>
    <xf numFmtId="0" fontId="17" fillId="0" borderId="38" xfId="0" applyFont="1" applyBorder="1" applyAlignment="1">
      <alignment horizontal="center" vertical="center" wrapText="1"/>
    </xf>
    <xf numFmtId="0" fontId="18" fillId="0" borderId="16"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2" fillId="0" borderId="16"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32" xfId="0" applyFont="1" applyBorder="1" applyAlignment="1" applyProtection="1">
      <alignment horizontal="center"/>
      <protection locked="0"/>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15" fontId="1" fillId="0" borderId="13" xfId="0" applyNumberFormat="1" applyFont="1" applyBorder="1" applyAlignment="1" applyProtection="1">
      <alignment horizontal="left" vertical="center" wrapText="1"/>
      <protection locked="0"/>
    </xf>
    <xf numFmtId="15" fontId="1" fillId="0" borderId="14" xfId="0" applyNumberFormat="1" applyFont="1" applyBorder="1" applyAlignment="1" applyProtection="1">
      <alignment horizontal="left" vertical="center" wrapText="1"/>
      <protection locked="0"/>
    </xf>
    <xf numFmtId="0" fontId="1" fillId="0" borderId="1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xf>
    <xf numFmtId="0" fontId="3" fillId="0" borderId="18" xfId="0" applyFont="1" applyBorder="1" applyAlignment="1">
      <alignment horizontal="center"/>
    </xf>
    <xf numFmtId="0" fontId="3" fillId="0" borderId="14" xfId="0" applyFont="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161925</xdr:colOff>
      <xdr:row>35</xdr:row>
      <xdr:rowOff>0</xdr:rowOff>
    </xdr:from>
    <xdr:to>
      <xdr:col>2</xdr:col>
      <xdr:colOff>371475</xdr:colOff>
      <xdr:row>35</xdr:row>
      <xdr:rowOff>0</xdr:rowOff>
    </xdr:to>
    <xdr:sp macro="" textlink="">
      <xdr:nvSpPr>
        <xdr:cNvPr id="1032" name="Line 3">
          <a:extLst>
            <a:ext uri="{FF2B5EF4-FFF2-40B4-BE49-F238E27FC236}">
              <a16:creationId xmlns:a16="http://schemas.microsoft.com/office/drawing/2014/main" id="{00000000-0008-0000-0100-000008040000}"/>
            </a:ext>
          </a:extLst>
        </xdr:cNvPr>
        <xdr:cNvSpPr>
          <a:spLocks noChangeShapeType="1"/>
        </xdr:cNvSpPr>
      </xdr:nvSpPr>
      <xdr:spPr bwMode="auto">
        <a:xfrm>
          <a:off x="676275" y="8172450"/>
          <a:ext cx="3076575" cy="0"/>
        </a:xfrm>
        <a:prstGeom prst="line">
          <a:avLst/>
        </a:prstGeom>
        <a:noFill/>
        <a:ln w="9525">
          <a:solidFill>
            <a:srgbClr val="000000"/>
          </a:solidFill>
          <a:round/>
          <a:headEnd/>
          <a:tailEnd/>
        </a:ln>
      </xdr:spPr>
    </xdr:sp>
    <xdr:clientData/>
  </xdr:twoCellAnchor>
  <xdr:twoCellAnchor>
    <xdr:from>
      <xdr:col>9</xdr:col>
      <xdr:colOff>342900</xdr:colOff>
      <xdr:row>16</xdr:row>
      <xdr:rowOff>137160</xdr:rowOff>
    </xdr:from>
    <xdr:to>
      <xdr:col>13</xdr:col>
      <xdr:colOff>411480</xdr:colOff>
      <xdr:row>25</xdr:row>
      <xdr:rowOff>114300</xdr:rowOff>
    </xdr:to>
    <xdr:sp macro="" textlink="">
      <xdr:nvSpPr>
        <xdr:cNvPr id="3" name="TextBox 2">
          <a:extLst>
            <a:ext uri="{FF2B5EF4-FFF2-40B4-BE49-F238E27FC236}">
              <a16:creationId xmlns:a16="http://schemas.microsoft.com/office/drawing/2014/main" id="{1479201D-E26D-FC26-221C-C1806F092B79}"/>
            </a:ext>
          </a:extLst>
        </xdr:cNvPr>
        <xdr:cNvSpPr txBox="1"/>
      </xdr:nvSpPr>
      <xdr:spPr>
        <a:xfrm>
          <a:off x="11696700" y="5013960"/>
          <a:ext cx="2506980" cy="1485900"/>
        </a:xfrm>
        <a:prstGeom prst="rect">
          <a:avLst/>
        </a:prstGeom>
        <a:solidFill>
          <a:srgbClr val="FFFFCC"/>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CA" sz="800" b="1">
              <a:solidFill>
                <a:schemeClr val="dk1"/>
              </a:solidFill>
              <a:effectLst/>
              <a:latin typeface="Tahoma" panose="020B0604030504040204" pitchFamily="34" charset="0"/>
              <a:ea typeface="Tahoma" panose="020B0604030504040204" pitchFamily="34" charset="0"/>
              <a:cs typeface="Tahoma" panose="020B0604030504040204" pitchFamily="34" charset="0"/>
            </a:rPr>
            <a:t>CPP 2</a:t>
          </a:r>
        </a:p>
        <a:p>
          <a:r>
            <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rPr>
            <a:t>2025 rate: 4%</a:t>
          </a:r>
          <a:endParaRPr lang="en-CA" sz="800">
            <a:effectLst/>
            <a:latin typeface="Tahoma" panose="020B0604030504040204" pitchFamily="34" charset="0"/>
            <a:ea typeface="Tahoma" panose="020B0604030504040204" pitchFamily="34" charset="0"/>
            <a:cs typeface="Tahoma" panose="020B0604030504040204" pitchFamily="34" charset="0"/>
          </a:endParaRPr>
        </a:p>
        <a:p>
          <a:r>
            <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rPr>
            <a:t>Add'l Max Pen Earnings : $81,200</a:t>
          </a:r>
          <a:endParaRPr lang="en-CA" sz="800">
            <a:effectLst/>
            <a:latin typeface="Tahoma" panose="020B0604030504040204" pitchFamily="34" charset="0"/>
            <a:ea typeface="Tahoma" panose="020B0604030504040204" pitchFamily="34" charset="0"/>
            <a:cs typeface="Tahoma" panose="020B0604030504040204" pitchFamily="34" charset="0"/>
          </a:endParaRPr>
        </a:p>
        <a:p>
          <a:r>
            <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rPr>
            <a:t>Max Contribution: $396</a:t>
          </a:r>
          <a:endParaRPr lang="en-CA" sz="800">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CA" sz="8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CA" sz="800" u="none">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Beginning </a:t>
          </a:r>
          <a:r>
            <a:rPr lang="en-CA" sz="800" b="1" u="none">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January 1, 2024</a:t>
          </a:r>
          <a:r>
            <a:rPr lang="en-CA" sz="800" u="none">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you must deduct the second additional CPP contributions (CPP2) on earnings above the annual maximum</a:t>
          </a:r>
          <a:r>
            <a:rPr lang="en-CA" sz="800" u="none"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pensionable earnings using the CPP2 contribution rates and maximums. Visit Canada Revenue Agency website for more information</a:t>
          </a:r>
          <a:r>
            <a:rPr lang="en-CA" sz="800" b="0" u="none">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a:t>
          </a:r>
          <a:r>
            <a:rPr lang="en-CA" sz="800" b="0" u="none"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endParaRPr lang="en-CA" sz="800" u="none">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3</xdr:col>
      <xdr:colOff>1021080</xdr:colOff>
      <xdr:row>16</xdr:row>
      <xdr:rowOff>22860</xdr:rowOff>
    </xdr:from>
    <xdr:to>
      <xdr:col>9</xdr:col>
      <xdr:colOff>297180</xdr:colOff>
      <xdr:row>17</xdr:row>
      <xdr:rowOff>114300</xdr:rowOff>
    </xdr:to>
    <xdr:cxnSp macro="">
      <xdr:nvCxnSpPr>
        <xdr:cNvPr id="5" name="Straight Arrow Connector 4">
          <a:extLst>
            <a:ext uri="{FF2B5EF4-FFF2-40B4-BE49-F238E27FC236}">
              <a16:creationId xmlns:a16="http://schemas.microsoft.com/office/drawing/2014/main" id="{6A921FC8-0D69-A245-072A-1C14861FD8BB}"/>
            </a:ext>
          </a:extLst>
        </xdr:cNvPr>
        <xdr:cNvCxnSpPr/>
      </xdr:nvCxnSpPr>
      <xdr:spPr bwMode="auto">
        <a:xfrm>
          <a:off x="5562600" y="4899660"/>
          <a:ext cx="6088380" cy="259080"/>
        </a:xfrm>
        <a:prstGeom prst="straightConnector1">
          <a:avLst/>
        </a:prstGeom>
        <a:solidFill>
          <a:srgbClr val="FFFFFF"/>
        </a:solidFill>
        <a:ln w="9525" cap="flat" cmpd="sng" algn="ctr">
          <a:solidFill>
            <a:srgbClr val="000000"/>
          </a:solidFill>
          <a:prstDash val="solid"/>
          <a:round/>
          <a:headEnd type="none" w="med" len="med"/>
          <a:tailEnd type="triangle"/>
        </a:ln>
        <a:effec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8"/>
  <sheetViews>
    <sheetView workbookViewId="0">
      <selection activeCell="G33" sqref="G33:H33"/>
    </sheetView>
  </sheetViews>
  <sheetFormatPr defaultRowHeight="13.2" x14ac:dyDescent="0.25"/>
  <cols>
    <col min="2" max="2" width="10.33203125" customWidth="1"/>
    <col min="3" max="3" width="9" customWidth="1"/>
    <col min="4" max="4" width="9.5546875" customWidth="1"/>
    <col min="5" max="5" width="10" customWidth="1"/>
    <col min="6" max="6" width="9.44140625" customWidth="1"/>
    <col min="7" max="7" width="10.33203125" customWidth="1"/>
    <col min="8" max="8" width="12.109375" customWidth="1"/>
    <col min="9" max="9" width="13.88671875" customWidth="1"/>
    <col min="10" max="10" width="10.33203125" customWidth="1"/>
  </cols>
  <sheetData>
    <row r="1" spans="1:10" x14ac:dyDescent="0.25">
      <c r="A1" s="254" t="s">
        <v>2</v>
      </c>
      <c r="B1" s="254"/>
      <c r="C1" s="254"/>
      <c r="D1" s="254"/>
      <c r="E1" s="254"/>
      <c r="F1" s="254"/>
      <c r="G1" s="254"/>
      <c r="H1" s="254"/>
      <c r="I1" s="254"/>
      <c r="J1" s="254"/>
    </row>
    <row r="3" spans="1:10" x14ac:dyDescent="0.25">
      <c r="A3" t="s">
        <v>0</v>
      </c>
      <c r="C3" s="255"/>
      <c r="D3" s="255"/>
      <c r="E3" s="255"/>
      <c r="F3" s="255"/>
      <c r="G3" s="255"/>
      <c r="H3" s="255"/>
      <c r="I3" t="s">
        <v>93</v>
      </c>
      <c r="J3" s="78"/>
    </row>
    <row r="5" spans="1:10" x14ac:dyDescent="0.25">
      <c r="A5" t="s">
        <v>1</v>
      </c>
      <c r="C5" s="253"/>
      <c r="D5" s="253"/>
      <c r="E5" s="253"/>
      <c r="F5" s="253"/>
      <c r="G5" s="253"/>
      <c r="H5" s="253"/>
      <c r="I5" s="253"/>
      <c r="J5" s="253"/>
    </row>
    <row r="6" spans="1:10" x14ac:dyDescent="0.25">
      <c r="E6" s="3"/>
    </row>
    <row r="7" spans="1:10" x14ac:dyDescent="0.25">
      <c r="A7" t="s">
        <v>3</v>
      </c>
      <c r="C7" s="263"/>
      <c r="D7" s="264"/>
      <c r="E7" s="69"/>
      <c r="F7" s="265"/>
      <c r="G7" s="264"/>
      <c r="H7" s="70"/>
    </row>
    <row r="9" spans="1:10" x14ac:dyDescent="0.25">
      <c r="A9" s="3" t="s">
        <v>4</v>
      </c>
      <c r="B9" t="s">
        <v>5</v>
      </c>
      <c r="C9" s="4" t="s">
        <v>6</v>
      </c>
      <c r="D9" s="2"/>
      <c r="E9" t="s">
        <v>7</v>
      </c>
      <c r="F9" s="79"/>
      <c r="G9" s="16" t="s">
        <v>8</v>
      </c>
      <c r="H9" s="80"/>
      <c r="I9" s="16" t="s">
        <v>9</v>
      </c>
      <c r="J9" s="81"/>
    </row>
    <row r="11" spans="1:10" x14ac:dyDescent="0.25">
      <c r="A11" s="3" t="s">
        <v>10</v>
      </c>
      <c r="B11" s="71" t="s">
        <v>132</v>
      </c>
      <c r="C11" s="2"/>
      <c r="D11" s="71" t="s">
        <v>131</v>
      </c>
      <c r="E11" s="5"/>
      <c r="F11" s="71" t="s">
        <v>136</v>
      </c>
      <c r="G11" s="2"/>
      <c r="H11" s="96"/>
      <c r="J11" s="96"/>
    </row>
    <row r="13" spans="1:10" s="72" customFormat="1" x14ac:dyDescent="0.25">
      <c r="A13" s="71"/>
      <c r="B13" s="16" t="s">
        <v>8</v>
      </c>
      <c r="C13" s="71" t="s">
        <v>135</v>
      </c>
      <c r="D13" s="74"/>
      <c r="E13" s="71" t="s">
        <v>134</v>
      </c>
      <c r="F13" s="85"/>
      <c r="G13" s="71" t="s">
        <v>137</v>
      </c>
      <c r="H13" s="67"/>
      <c r="I13" s="71" t="s">
        <v>133</v>
      </c>
      <c r="J13" s="73"/>
    </row>
    <row r="15" spans="1:10" x14ac:dyDescent="0.25">
      <c r="A15" t="s">
        <v>11</v>
      </c>
      <c r="C15" s="264"/>
      <c r="D15" s="264"/>
      <c r="E15" t="s">
        <v>12</v>
      </c>
      <c r="F15" s="264"/>
      <c r="G15" s="264"/>
      <c r="H15" t="s">
        <v>141</v>
      </c>
      <c r="I15" s="98" t="s">
        <v>142</v>
      </c>
      <c r="J15" s="2"/>
    </row>
    <row r="16" spans="1:10" ht="13.8" thickBot="1" x14ac:dyDescent="0.3"/>
    <row r="17" spans="1:10" ht="13.8" thickTop="1" x14ac:dyDescent="0.25">
      <c r="A17" s="256" t="s">
        <v>13</v>
      </c>
      <c r="B17" s="257"/>
      <c r="C17" s="257"/>
      <c r="D17" s="257"/>
      <c r="E17" s="257"/>
      <c r="F17" s="257"/>
      <c r="G17" s="257"/>
      <c r="H17" s="257"/>
      <c r="I17" s="257"/>
      <c r="J17" s="258"/>
    </row>
    <row r="18" spans="1:10" x14ac:dyDescent="0.25">
      <c r="A18" s="259" t="s">
        <v>127</v>
      </c>
      <c r="B18" s="260"/>
      <c r="C18" s="260"/>
      <c r="D18" s="260"/>
      <c r="E18" s="260"/>
      <c r="F18" s="260"/>
      <c r="G18" s="260"/>
      <c r="H18" s="260"/>
      <c r="I18" s="260"/>
      <c r="J18" s="261"/>
    </row>
    <row r="19" spans="1:10" x14ac:dyDescent="0.25">
      <c r="A19" s="262"/>
      <c r="B19" s="260"/>
      <c r="C19" s="260"/>
      <c r="D19" s="260"/>
      <c r="E19" s="260"/>
      <c r="F19" s="260"/>
      <c r="G19" s="260"/>
      <c r="H19" s="260"/>
      <c r="I19" s="260"/>
      <c r="J19" s="261"/>
    </row>
    <row r="20" spans="1:10" x14ac:dyDescent="0.25">
      <c r="A20" s="262"/>
      <c r="B20" s="260"/>
      <c r="C20" s="260"/>
      <c r="D20" s="260"/>
      <c r="E20" s="260"/>
      <c r="F20" s="260"/>
      <c r="G20" s="260"/>
      <c r="H20" s="260"/>
      <c r="I20" s="260"/>
      <c r="J20" s="261"/>
    </row>
    <row r="21" spans="1:10" x14ac:dyDescent="0.25">
      <c r="A21" s="262"/>
      <c r="B21" s="260"/>
      <c r="C21" s="260"/>
      <c r="D21" s="260"/>
      <c r="E21" s="260"/>
      <c r="F21" s="260"/>
      <c r="G21" s="260"/>
      <c r="H21" s="260"/>
      <c r="I21" s="260"/>
      <c r="J21" s="261"/>
    </row>
    <row r="22" spans="1:10" x14ac:dyDescent="0.25">
      <c r="A22" s="6"/>
      <c r="J22" s="7"/>
    </row>
    <row r="23" spans="1:10" x14ac:dyDescent="0.25">
      <c r="A23" s="6" t="s">
        <v>14</v>
      </c>
      <c r="D23" s="244"/>
      <c r="E23" s="244"/>
      <c r="F23" s="244"/>
      <c r="G23" t="s">
        <v>15</v>
      </c>
      <c r="I23" s="244"/>
      <c r="J23" s="245"/>
    </row>
    <row r="24" spans="1:10" ht="13.8" thickBot="1" x14ac:dyDescent="0.3">
      <c r="A24" s="8" t="s">
        <v>16</v>
      </c>
      <c r="B24" s="9"/>
      <c r="C24" s="9"/>
      <c r="D24" s="9"/>
      <c r="E24" s="9"/>
      <c r="F24" s="9"/>
      <c r="G24" s="9"/>
      <c r="H24" s="9"/>
      <c r="I24" s="9"/>
      <c r="J24" s="10"/>
    </row>
    <row r="25" spans="1:10" ht="13.8" thickTop="1" x14ac:dyDescent="0.25"/>
    <row r="26" spans="1:10" x14ac:dyDescent="0.25">
      <c r="A26" t="s">
        <v>17</v>
      </c>
      <c r="E26" s="244"/>
      <c r="F26" s="244"/>
      <c r="G26" s="244"/>
      <c r="H26" t="s">
        <v>18</v>
      </c>
      <c r="I26" s="244"/>
      <c r="J26" s="244"/>
    </row>
    <row r="29" spans="1:10" ht="15.6" x14ac:dyDescent="0.3">
      <c r="D29" s="252" t="s">
        <v>22</v>
      </c>
      <c r="E29" s="252"/>
      <c r="F29" s="252"/>
      <c r="G29" s="252"/>
      <c r="H29" s="252"/>
      <c r="I29" s="252"/>
      <c r="J29" s="252"/>
    </row>
    <row r="31" spans="1:10" x14ac:dyDescent="0.25">
      <c r="A31" s="242" t="s">
        <v>19</v>
      </c>
      <c r="B31" s="242"/>
      <c r="C31" s="242"/>
      <c r="D31" s="242"/>
      <c r="E31" s="246" t="s">
        <v>109</v>
      </c>
      <c r="F31" s="246"/>
      <c r="G31" s="248" t="s">
        <v>108</v>
      </c>
      <c r="H31" s="249"/>
      <c r="I31" s="246" t="s">
        <v>20</v>
      </c>
      <c r="J31" s="247"/>
    </row>
    <row r="32" spans="1:10" x14ac:dyDescent="0.25">
      <c r="A32" s="242"/>
      <c r="B32" s="242"/>
      <c r="C32" s="242"/>
      <c r="D32" s="242"/>
      <c r="E32" s="246"/>
      <c r="F32" s="246"/>
      <c r="G32" s="250"/>
      <c r="H32" s="251"/>
      <c r="I32" s="247"/>
      <c r="J32" s="247"/>
    </row>
    <row r="33" spans="1:10" ht="18" customHeight="1" x14ac:dyDescent="0.25">
      <c r="A33" t="s">
        <v>23</v>
      </c>
      <c r="E33" s="234">
        <f>'Revenue &amp; Expenses'!C10</f>
        <v>0</v>
      </c>
      <c r="F33" s="234"/>
      <c r="G33" s="236">
        <f>'Revenue &amp; Expenses'!D10</f>
        <v>0</v>
      </c>
      <c r="H33" s="237"/>
      <c r="I33" s="236">
        <f>'Revenue &amp; Expenses'!E10</f>
        <v>0</v>
      </c>
      <c r="J33" s="237"/>
    </row>
    <row r="34" spans="1:10" ht="18" customHeight="1" x14ac:dyDescent="0.25">
      <c r="A34" s="3" t="s">
        <v>24</v>
      </c>
      <c r="B34" s="3"/>
      <c r="C34" s="3"/>
      <c r="D34" s="3"/>
      <c r="E34" s="235">
        <f>'Revenue &amp; Expenses'!C11</f>
        <v>0</v>
      </c>
      <c r="F34" s="235"/>
      <c r="G34" s="235">
        <f>'Revenue &amp; Expenses'!D11</f>
        <v>0</v>
      </c>
      <c r="H34" s="235"/>
      <c r="I34" s="235">
        <f>'Revenue &amp; Expenses'!E11</f>
        <v>0</v>
      </c>
      <c r="J34" s="235"/>
    </row>
    <row r="35" spans="1:10" x14ac:dyDescent="0.25">
      <c r="A35" s="242" t="s">
        <v>25</v>
      </c>
      <c r="B35" s="243"/>
      <c r="C35" s="243"/>
      <c r="D35" s="243"/>
      <c r="I35" s="103"/>
      <c r="J35" s="103"/>
    </row>
    <row r="36" spans="1:10" x14ac:dyDescent="0.25">
      <c r="A36" s="243"/>
      <c r="B36" s="243"/>
      <c r="C36" s="243"/>
      <c r="D36" s="243"/>
      <c r="E36" s="101"/>
      <c r="F36" s="102"/>
      <c r="G36" s="101"/>
      <c r="H36" s="102"/>
      <c r="I36" s="101"/>
      <c r="J36" s="101"/>
    </row>
    <row r="37" spans="1:10" ht="18" customHeight="1" x14ac:dyDescent="0.25">
      <c r="A37" t="s">
        <v>26</v>
      </c>
      <c r="E37" s="240">
        <f>'Revenue &amp; Expenses'!C27</f>
        <v>0</v>
      </c>
      <c r="F37" s="241"/>
      <c r="G37" s="240">
        <f>'Revenue &amp; Expenses'!D27</f>
        <v>0</v>
      </c>
      <c r="H37" s="241"/>
      <c r="I37" s="240">
        <f>'Revenue &amp; Expenses'!E27</f>
        <v>0</v>
      </c>
      <c r="J37" s="241"/>
    </row>
    <row r="38" spans="1:10" ht="18" customHeight="1" x14ac:dyDescent="0.25">
      <c r="A38" t="s">
        <v>27</v>
      </c>
      <c r="E38" s="234">
        <f>'Revenue &amp; Expenses'!C40</f>
        <v>0</v>
      </c>
      <c r="F38" s="234"/>
      <c r="G38" s="234">
        <f>'Revenue &amp; Expenses'!D40</f>
        <v>0</v>
      </c>
      <c r="H38" s="234"/>
      <c r="I38" s="234">
        <f>'Revenue &amp; Expenses'!E40</f>
        <v>0</v>
      </c>
      <c r="J38" s="234"/>
    </row>
    <row r="39" spans="1:10" ht="18" customHeight="1" x14ac:dyDescent="0.25">
      <c r="A39" t="s">
        <v>28</v>
      </c>
      <c r="E39" s="234">
        <f>'Revenue &amp; Expenses'!C51</f>
        <v>0</v>
      </c>
      <c r="F39" s="234"/>
      <c r="G39" s="236">
        <f>'Revenue &amp; Expenses'!D51</f>
        <v>0</v>
      </c>
      <c r="H39" s="237"/>
      <c r="I39" s="236">
        <f>'Revenue &amp; Expenses'!E51</f>
        <v>0</v>
      </c>
      <c r="J39" s="237"/>
    </row>
    <row r="40" spans="1:10" ht="18" customHeight="1" x14ac:dyDescent="0.25">
      <c r="A40" t="s">
        <v>29</v>
      </c>
      <c r="E40" s="234">
        <f>'Revenue &amp; Expenses'!C69</f>
        <v>0</v>
      </c>
      <c r="F40" s="234"/>
      <c r="G40" s="236">
        <f>'Revenue &amp; Expenses'!D69</f>
        <v>0</v>
      </c>
      <c r="H40" s="237"/>
      <c r="I40" s="236">
        <f>'Revenue &amp; Expenses'!E69</f>
        <v>0</v>
      </c>
      <c r="J40" s="237"/>
    </row>
    <row r="41" spans="1:10" ht="18" customHeight="1" x14ac:dyDescent="0.25">
      <c r="A41" s="3" t="s">
        <v>30</v>
      </c>
      <c r="B41" s="3"/>
      <c r="C41" s="3"/>
      <c r="D41" s="3"/>
      <c r="E41" s="235">
        <f>'Revenue &amp; Expenses'!C70</f>
        <v>0</v>
      </c>
      <c r="F41" s="235"/>
      <c r="G41" s="238">
        <f>'Revenue &amp; Expenses'!D70</f>
        <v>0</v>
      </c>
      <c r="H41" s="239"/>
      <c r="I41" s="238">
        <f>'Revenue &amp; Expenses'!E70</f>
        <v>0</v>
      </c>
      <c r="J41" s="239"/>
    </row>
    <row r="42" spans="1:10" ht="18" customHeight="1" x14ac:dyDescent="0.25">
      <c r="A42" t="s">
        <v>106</v>
      </c>
      <c r="E42" s="234">
        <f>E34-E41</f>
        <v>0</v>
      </c>
      <c r="F42" s="234"/>
      <c r="G42" s="235">
        <f>G34-G41</f>
        <v>0</v>
      </c>
      <c r="H42" s="235"/>
      <c r="I42" s="235">
        <f>I34-I41</f>
        <v>0</v>
      </c>
      <c r="J42" s="235"/>
    </row>
    <row r="44" spans="1:10" x14ac:dyDescent="0.25">
      <c r="A44" t="s">
        <v>104</v>
      </c>
      <c r="G44" s="95" t="s">
        <v>130</v>
      </c>
      <c r="H44" s="94" t="s">
        <v>125</v>
      </c>
      <c r="I44" s="95"/>
      <c r="J44" s="93"/>
    </row>
    <row r="46" spans="1:10" x14ac:dyDescent="0.25">
      <c r="I46" s="75"/>
    </row>
    <row r="47" spans="1:10" x14ac:dyDescent="0.25">
      <c r="I47" s="76"/>
    </row>
    <row r="48" spans="1:10" x14ac:dyDescent="0.25">
      <c r="A48" s="68"/>
      <c r="I48" s="77"/>
    </row>
  </sheetData>
  <mergeCells count="43">
    <mergeCell ref="C5:J5"/>
    <mergeCell ref="A1:J1"/>
    <mergeCell ref="C3:H3"/>
    <mergeCell ref="A17:J17"/>
    <mergeCell ref="A18:J21"/>
    <mergeCell ref="C7:D7"/>
    <mergeCell ref="F7:G7"/>
    <mergeCell ref="C15:D15"/>
    <mergeCell ref="F15:G15"/>
    <mergeCell ref="I33:J33"/>
    <mergeCell ref="E34:F34"/>
    <mergeCell ref="G34:H34"/>
    <mergeCell ref="I34:J34"/>
    <mergeCell ref="D23:F23"/>
    <mergeCell ref="I23:J23"/>
    <mergeCell ref="I26:J26"/>
    <mergeCell ref="E26:G26"/>
    <mergeCell ref="I31:J32"/>
    <mergeCell ref="G31:H32"/>
    <mergeCell ref="E31:F32"/>
    <mergeCell ref="A31:D32"/>
    <mergeCell ref="D29:J29"/>
    <mergeCell ref="A35:D36"/>
    <mergeCell ref="E33:F33"/>
    <mergeCell ref="G33:H33"/>
    <mergeCell ref="E37:F37"/>
    <mergeCell ref="G37:H37"/>
    <mergeCell ref="I37:J37"/>
    <mergeCell ref="I42:J42"/>
    <mergeCell ref="I38:J38"/>
    <mergeCell ref="I39:J39"/>
    <mergeCell ref="I40:J40"/>
    <mergeCell ref="I41:J41"/>
    <mergeCell ref="E42:F42"/>
    <mergeCell ref="G42:H42"/>
    <mergeCell ref="G38:H38"/>
    <mergeCell ref="G39:H39"/>
    <mergeCell ref="G40:H40"/>
    <mergeCell ref="G41:H41"/>
    <mergeCell ref="E38:F38"/>
    <mergeCell ref="E39:F39"/>
    <mergeCell ref="E40:F40"/>
    <mergeCell ref="E41:F41"/>
  </mergeCells>
  <phoneticPr fontId="11" type="noConversion"/>
  <pageMargins left="0.25" right="0.17" top="0.25" bottom="0.49" header="0.2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0"/>
  <sheetViews>
    <sheetView topLeftCell="A52" zoomScaleNormal="100" workbookViewId="0">
      <selection activeCell="J28" sqref="J28"/>
    </sheetView>
  </sheetViews>
  <sheetFormatPr defaultRowHeight="13.2" x14ac:dyDescent="0.25"/>
  <cols>
    <col min="1" max="1" width="7.6640625" customWidth="1"/>
    <col min="2" max="2" width="43" bestFit="1" customWidth="1"/>
    <col min="3" max="3" width="15.5546875" style="61" customWidth="1"/>
    <col min="4" max="5" width="15.5546875" customWidth="1"/>
    <col min="6" max="6" width="41.5546875" customWidth="1"/>
  </cols>
  <sheetData>
    <row r="1" spans="1:9" ht="28.5" customHeight="1" x14ac:dyDescent="0.3">
      <c r="A1" s="270" t="s">
        <v>19</v>
      </c>
      <c r="B1" s="270"/>
      <c r="C1" s="270"/>
      <c r="D1" s="270"/>
      <c r="E1" s="270"/>
      <c r="F1" s="270"/>
    </row>
    <row r="2" spans="1:9" ht="25.5" customHeight="1" x14ac:dyDescent="0.25">
      <c r="A2" s="99" t="s">
        <v>31</v>
      </c>
      <c r="B2" s="50" t="s">
        <v>32</v>
      </c>
      <c r="C2" s="121" t="s">
        <v>21</v>
      </c>
      <c r="D2" s="99" t="s">
        <v>108</v>
      </c>
      <c r="E2" s="99" t="s">
        <v>20</v>
      </c>
      <c r="F2" s="122" t="s">
        <v>139</v>
      </c>
      <c r="G2" s="11"/>
      <c r="H2" s="11"/>
      <c r="I2" s="11"/>
    </row>
    <row r="3" spans="1:9" ht="25.5" customHeight="1" x14ac:dyDescent="0.25">
      <c r="A3" s="12">
        <v>1</v>
      </c>
      <c r="B3" s="13" t="s">
        <v>75</v>
      </c>
      <c r="C3" s="57"/>
      <c r="D3" s="15">
        <f>'Fees &amp; Operating Grant Sch 1'!F31</f>
        <v>0</v>
      </c>
      <c r="E3" s="30">
        <f>D3/2</f>
        <v>0</v>
      </c>
      <c r="F3" s="116"/>
    </row>
    <row r="4" spans="1:9" ht="25.5" customHeight="1" x14ac:dyDescent="0.25">
      <c r="A4" s="12">
        <v>2</v>
      </c>
      <c r="B4" s="14" t="s">
        <v>33</v>
      </c>
      <c r="C4" s="57"/>
      <c r="D4" s="15"/>
      <c r="E4" s="30">
        <f t="shared" ref="E4:E10" si="0">D4/2</f>
        <v>0</v>
      </c>
      <c r="F4" s="116"/>
    </row>
    <row r="5" spans="1:9" ht="25.5" customHeight="1" x14ac:dyDescent="0.25">
      <c r="A5" s="12">
        <v>3</v>
      </c>
      <c r="B5" s="97" t="s">
        <v>138</v>
      </c>
      <c r="C5" s="57"/>
      <c r="D5" s="15"/>
      <c r="E5" s="30">
        <f t="shared" si="0"/>
        <v>0</v>
      </c>
      <c r="F5" s="116"/>
    </row>
    <row r="6" spans="1:9" ht="24.75" customHeight="1" x14ac:dyDescent="0.25">
      <c r="A6" s="12">
        <v>4</v>
      </c>
      <c r="B6" s="14" t="s">
        <v>34</v>
      </c>
      <c r="C6" s="57"/>
      <c r="D6" s="15"/>
      <c r="E6" s="30">
        <f t="shared" si="0"/>
        <v>0</v>
      </c>
      <c r="F6" s="116"/>
    </row>
    <row r="7" spans="1:9" ht="25.5" customHeight="1" x14ac:dyDescent="0.25">
      <c r="A7" s="47">
        <v>5</v>
      </c>
      <c r="B7" s="46" t="s">
        <v>82</v>
      </c>
      <c r="C7" s="57"/>
      <c r="D7" s="15"/>
      <c r="E7" s="30">
        <f t="shared" si="0"/>
        <v>0</v>
      </c>
      <c r="F7" s="116"/>
    </row>
    <row r="8" spans="1:9" ht="24.75" customHeight="1" x14ac:dyDescent="0.25">
      <c r="A8" s="12">
        <v>6</v>
      </c>
      <c r="B8" s="14" t="s">
        <v>35</v>
      </c>
      <c r="C8" s="57"/>
      <c r="D8" s="15"/>
      <c r="E8" s="30">
        <f t="shared" si="0"/>
        <v>0</v>
      </c>
      <c r="F8" s="116"/>
    </row>
    <row r="9" spans="1:9" ht="25.5" customHeight="1" x14ac:dyDescent="0.25">
      <c r="A9" s="12">
        <v>7</v>
      </c>
      <c r="B9" s="97" t="s">
        <v>150</v>
      </c>
      <c r="C9" s="57"/>
      <c r="D9" s="15"/>
      <c r="E9" s="30">
        <f t="shared" si="0"/>
        <v>0</v>
      </c>
      <c r="F9" s="116"/>
    </row>
    <row r="10" spans="1:9" ht="25.5" customHeight="1" x14ac:dyDescent="0.25">
      <c r="A10" s="12">
        <v>8</v>
      </c>
      <c r="B10" s="14" t="s">
        <v>36</v>
      </c>
      <c r="C10" s="57"/>
      <c r="D10" s="15">
        <f>'Fees &amp; Operating Grant Sch 1'!G40</f>
        <v>0</v>
      </c>
      <c r="E10" s="30">
        <f t="shared" si="0"/>
        <v>0</v>
      </c>
      <c r="F10" s="116"/>
    </row>
    <row r="11" spans="1:9" ht="25.5" customHeight="1" x14ac:dyDescent="0.25">
      <c r="A11" s="114"/>
      <c r="B11" s="123" t="s">
        <v>37</v>
      </c>
      <c r="C11" s="115">
        <f>SUM(C3:C10)</f>
        <v>0</v>
      </c>
      <c r="D11" s="115">
        <f>SUM(D3:D10)</f>
        <v>0</v>
      </c>
      <c r="E11" s="115">
        <f>SUM(E3:E10)</f>
        <v>0</v>
      </c>
      <c r="F11" s="120"/>
    </row>
    <row r="12" spans="1:9" ht="28.5" customHeight="1" x14ac:dyDescent="0.3">
      <c r="A12" s="271" t="s">
        <v>38</v>
      </c>
      <c r="B12" s="272"/>
      <c r="C12" s="272"/>
      <c r="D12" s="272"/>
      <c r="E12" s="272"/>
      <c r="F12" s="270"/>
      <c r="G12" s="1"/>
    </row>
    <row r="13" spans="1:9" ht="25.5" customHeight="1" x14ac:dyDescent="0.25">
      <c r="A13" s="17"/>
      <c r="B13" s="105" t="s">
        <v>39</v>
      </c>
      <c r="C13" s="121" t="s">
        <v>21</v>
      </c>
      <c r="D13" s="99" t="s">
        <v>108</v>
      </c>
      <c r="E13" s="99" t="s">
        <v>20</v>
      </c>
      <c r="F13" s="122" t="s">
        <v>139</v>
      </c>
      <c r="G13" s="28"/>
    </row>
    <row r="14" spans="1:9" ht="25.5" customHeight="1" x14ac:dyDescent="0.25">
      <c r="A14" s="44" t="s">
        <v>87</v>
      </c>
      <c r="B14" s="14" t="s">
        <v>40</v>
      </c>
      <c r="C14" s="29">
        <f>'Salaries Schedule 2'!A48</f>
        <v>0</v>
      </c>
      <c r="D14" s="27">
        <f>'Salaries Schedule 2'!F48</f>
        <v>0</v>
      </c>
      <c r="E14" s="27">
        <f>D14/2</f>
        <v>0</v>
      </c>
      <c r="F14" s="116"/>
      <c r="G14" s="28"/>
    </row>
    <row r="15" spans="1:9" ht="13.5" customHeight="1" x14ac:dyDescent="0.25">
      <c r="A15" s="26">
        <v>15</v>
      </c>
      <c r="B15" s="32" t="s">
        <v>41</v>
      </c>
      <c r="C15" s="268"/>
      <c r="D15" s="278"/>
      <c r="E15" s="277">
        <f>D15/2</f>
        <v>0</v>
      </c>
      <c r="F15" s="38"/>
      <c r="G15" s="28"/>
    </row>
    <row r="16" spans="1:9" x14ac:dyDescent="0.25">
      <c r="A16" s="33"/>
      <c r="B16" s="221" t="s">
        <v>42</v>
      </c>
      <c r="C16" s="269"/>
      <c r="D16" s="278"/>
      <c r="E16" s="277"/>
      <c r="F16" s="117"/>
      <c r="G16" s="28"/>
    </row>
    <row r="17" spans="1:7" x14ac:dyDescent="0.25">
      <c r="A17" s="43"/>
      <c r="B17" s="266" t="s">
        <v>191</v>
      </c>
      <c r="C17" s="220"/>
      <c r="D17" s="278"/>
      <c r="E17" s="277">
        <f>D17/2</f>
        <v>0</v>
      </c>
      <c r="F17" s="39"/>
      <c r="G17" s="28"/>
    </row>
    <row r="18" spans="1:7" x14ac:dyDescent="0.25">
      <c r="A18" s="43"/>
      <c r="B18" s="273"/>
      <c r="C18" s="220"/>
      <c r="D18" s="278"/>
      <c r="E18" s="277"/>
      <c r="F18" s="117"/>
      <c r="G18" s="28"/>
    </row>
    <row r="19" spans="1:7" x14ac:dyDescent="0.25">
      <c r="A19" s="274"/>
      <c r="B19" s="266" t="s">
        <v>192</v>
      </c>
      <c r="C19" s="268"/>
      <c r="D19" s="278"/>
      <c r="E19" s="277">
        <f>D19/2</f>
        <v>0</v>
      </c>
      <c r="F19" s="39"/>
      <c r="G19" s="28"/>
    </row>
    <row r="20" spans="1:7" x14ac:dyDescent="0.25">
      <c r="A20" s="275"/>
      <c r="B20" s="273"/>
      <c r="C20" s="269"/>
      <c r="D20" s="278"/>
      <c r="E20" s="277"/>
      <c r="F20" s="117"/>
      <c r="G20" s="28"/>
    </row>
    <row r="21" spans="1:7" x14ac:dyDescent="0.25">
      <c r="A21" s="34"/>
      <c r="B21" s="266" t="s">
        <v>193</v>
      </c>
      <c r="C21" s="268"/>
      <c r="D21" s="278"/>
      <c r="E21" s="277">
        <f>D21/2</f>
        <v>0</v>
      </c>
      <c r="F21" s="39"/>
      <c r="G21" s="28"/>
    </row>
    <row r="22" spans="1:7" x14ac:dyDescent="0.25">
      <c r="A22" s="33"/>
      <c r="B22" s="273"/>
      <c r="C22" s="269"/>
      <c r="D22" s="278"/>
      <c r="E22" s="277"/>
      <c r="F22" s="117"/>
      <c r="G22" s="28"/>
    </row>
    <row r="23" spans="1:7" x14ac:dyDescent="0.25">
      <c r="A23" s="43"/>
      <c r="B23" s="266" t="s">
        <v>194</v>
      </c>
      <c r="C23" s="268"/>
      <c r="D23" s="279"/>
      <c r="E23" s="280">
        <f>D23/2</f>
        <v>0</v>
      </c>
      <c r="F23" s="39"/>
      <c r="G23" s="28"/>
    </row>
    <row r="24" spans="1:7" x14ac:dyDescent="0.25">
      <c r="A24" s="43"/>
      <c r="B24" s="267"/>
      <c r="C24" s="269"/>
      <c r="D24" s="279"/>
      <c r="E24" s="281"/>
      <c r="F24" s="117"/>
      <c r="G24" s="28"/>
    </row>
    <row r="25" spans="1:7" x14ac:dyDescent="0.25">
      <c r="A25" s="34"/>
      <c r="B25" s="266" t="s">
        <v>195</v>
      </c>
      <c r="C25" s="268"/>
      <c r="D25" s="279"/>
      <c r="E25" s="276">
        <f>D25/2</f>
        <v>0</v>
      </c>
      <c r="F25" s="39"/>
      <c r="G25" s="28"/>
    </row>
    <row r="26" spans="1:7" x14ac:dyDescent="0.25">
      <c r="A26" s="33"/>
      <c r="B26" s="273"/>
      <c r="C26" s="269"/>
      <c r="D26" s="279"/>
      <c r="E26" s="276"/>
      <c r="F26" s="117"/>
      <c r="G26" s="28"/>
    </row>
    <row r="27" spans="1:7" ht="25.5" customHeight="1" thickBot="1" x14ac:dyDescent="0.3">
      <c r="A27" s="106" t="s">
        <v>44</v>
      </c>
      <c r="B27" s="124" t="s">
        <v>43</v>
      </c>
      <c r="C27" s="107">
        <f>SUM('Revenue &amp; Expenses'!C13:C26)</f>
        <v>0</v>
      </c>
      <c r="D27" s="107">
        <f>SUM('Revenue &amp; Expenses'!D13:D26)</f>
        <v>0</v>
      </c>
      <c r="E27" s="108">
        <f>SUM('Revenue &amp; Expenses'!E13:E26)</f>
        <v>0</v>
      </c>
      <c r="F27" s="134"/>
      <c r="G27" s="28"/>
    </row>
    <row r="28" spans="1:7" ht="25.5" customHeight="1" x14ac:dyDescent="0.25">
      <c r="A28" s="19"/>
      <c r="B28" s="104" t="s">
        <v>27</v>
      </c>
      <c r="C28" s="121" t="s">
        <v>21</v>
      </c>
      <c r="D28" s="99" t="s">
        <v>108</v>
      </c>
      <c r="E28" s="99" t="s">
        <v>20</v>
      </c>
      <c r="F28" s="122" t="s">
        <v>139</v>
      </c>
      <c r="G28" s="28"/>
    </row>
    <row r="29" spans="1:7" ht="26.25" customHeight="1" x14ac:dyDescent="0.25">
      <c r="A29" s="12">
        <v>16</v>
      </c>
      <c r="B29" s="31" t="s">
        <v>45</v>
      </c>
      <c r="C29" s="62"/>
      <c r="D29" s="65"/>
      <c r="E29" s="135">
        <f>D29/2</f>
        <v>0</v>
      </c>
      <c r="F29" s="116"/>
      <c r="G29" s="28"/>
    </row>
    <row r="30" spans="1:7" x14ac:dyDescent="0.25">
      <c r="A30" s="274">
        <v>17</v>
      </c>
      <c r="B30" s="32" t="s">
        <v>46</v>
      </c>
      <c r="C30" s="268"/>
      <c r="D30" s="279"/>
      <c r="E30" s="297">
        <f>D30/2</f>
        <v>0</v>
      </c>
      <c r="F30" s="38"/>
      <c r="G30" s="28"/>
    </row>
    <row r="31" spans="1:7" x14ac:dyDescent="0.25">
      <c r="A31" s="290"/>
      <c r="B31" s="36" t="s">
        <v>47</v>
      </c>
      <c r="C31" s="269"/>
      <c r="D31" s="279"/>
      <c r="E31" s="298"/>
      <c r="F31" s="117"/>
      <c r="G31" s="28"/>
    </row>
    <row r="32" spans="1:7" x14ac:dyDescent="0.25">
      <c r="A32" s="35"/>
      <c r="B32" s="288" t="s">
        <v>48</v>
      </c>
      <c r="C32" s="268"/>
      <c r="D32" s="299"/>
      <c r="E32" s="295">
        <f>D32/2</f>
        <v>0</v>
      </c>
      <c r="F32" s="39"/>
      <c r="G32" s="28"/>
    </row>
    <row r="33" spans="1:7" x14ac:dyDescent="0.25">
      <c r="A33" s="35"/>
      <c r="B33" s="289"/>
      <c r="C33" s="286"/>
      <c r="D33" s="300"/>
      <c r="E33" s="296"/>
      <c r="F33" s="117"/>
      <c r="G33" s="28"/>
    </row>
    <row r="34" spans="1:7" x14ac:dyDescent="0.25">
      <c r="A34" s="284">
        <v>18</v>
      </c>
      <c r="B34" s="285" t="s">
        <v>110</v>
      </c>
      <c r="C34" s="287"/>
      <c r="D34" s="279"/>
      <c r="E34" s="295">
        <f>D34/2</f>
        <v>0</v>
      </c>
      <c r="F34" s="38"/>
      <c r="G34" s="28"/>
    </row>
    <row r="35" spans="1:7" x14ac:dyDescent="0.25">
      <c r="A35" s="284"/>
      <c r="B35" s="285"/>
      <c r="C35" s="287"/>
      <c r="D35" s="279"/>
      <c r="E35" s="296"/>
      <c r="F35" s="117"/>
      <c r="G35" s="28"/>
    </row>
    <row r="36" spans="1:7" ht="25.5" customHeight="1" x14ac:dyDescent="0.25">
      <c r="A36" s="12">
        <v>19</v>
      </c>
      <c r="B36" s="45" t="s">
        <v>49</v>
      </c>
      <c r="C36" s="63"/>
      <c r="D36" s="65"/>
      <c r="E36" s="136">
        <f>D36/2</f>
        <v>0</v>
      </c>
      <c r="F36" s="91"/>
    </row>
    <row r="37" spans="1:7" x14ac:dyDescent="0.25">
      <c r="A37" s="284">
        <v>20</v>
      </c>
      <c r="B37" s="293" t="s">
        <v>113</v>
      </c>
      <c r="C37" s="294"/>
      <c r="D37" s="279"/>
      <c r="E37" s="291">
        <f>D37/2</f>
        <v>0</v>
      </c>
      <c r="F37" s="118"/>
    </row>
    <row r="38" spans="1:7" ht="12.75" customHeight="1" x14ac:dyDescent="0.25">
      <c r="A38" s="284"/>
      <c r="B38" s="293"/>
      <c r="C38" s="294"/>
      <c r="D38" s="279"/>
      <c r="E38" s="292"/>
      <c r="F38" s="119"/>
    </row>
    <row r="39" spans="1:7" s="48" customFormat="1" ht="25.5" customHeight="1" x14ac:dyDescent="0.25">
      <c r="A39" s="47">
        <v>21</v>
      </c>
      <c r="B39" s="49" t="s">
        <v>116</v>
      </c>
      <c r="C39" s="64"/>
      <c r="D39" s="58"/>
      <c r="E39" s="137">
        <f>D39/2</f>
        <v>0</v>
      </c>
      <c r="F39" s="47"/>
    </row>
    <row r="40" spans="1:7" s="48" customFormat="1" ht="25.5" customHeight="1" x14ac:dyDescent="0.25">
      <c r="A40" s="109" t="s">
        <v>51</v>
      </c>
      <c r="B40" s="123" t="s">
        <v>50</v>
      </c>
      <c r="C40" s="110">
        <f>SUM(C29:C39)</f>
        <v>0</v>
      </c>
      <c r="D40" s="110">
        <f>SUM(D29:D39)</f>
        <v>0</v>
      </c>
      <c r="E40" s="111">
        <f>SUM(E29:E39)</f>
        <v>0</v>
      </c>
      <c r="F40" s="133"/>
    </row>
    <row r="41" spans="1:7" s="48" customFormat="1" ht="25.5" customHeight="1" x14ac:dyDescent="0.25">
      <c r="A41" s="282" t="s">
        <v>52</v>
      </c>
      <c r="B41" s="283"/>
      <c r="C41" s="121" t="s">
        <v>21</v>
      </c>
      <c r="D41" s="99" t="s">
        <v>108</v>
      </c>
      <c r="E41" s="99" t="s">
        <v>20</v>
      </c>
      <c r="F41" s="122" t="s">
        <v>139</v>
      </c>
    </row>
    <row r="42" spans="1:7" s="48" customFormat="1" ht="25.5" customHeight="1" x14ac:dyDescent="0.25">
      <c r="A42" s="51">
        <v>22</v>
      </c>
      <c r="B42" s="49" t="s">
        <v>53</v>
      </c>
      <c r="C42" s="58"/>
      <c r="D42" s="54"/>
      <c r="E42" s="138">
        <f t="shared" ref="E42:E50" si="1">D42/2</f>
        <v>0</v>
      </c>
      <c r="F42" s="47"/>
    </row>
    <row r="43" spans="1:7" s="48" customFormat="1" ht="25.5" customHeight="1" x14ac:dyDescent="0.25">
      <c r="A43" s="35"/>
      <c r="B43" s="46" t="s">
        <v>54</v>
      </c>
      <c r="C43" s="59"/>
      <c r="D43" s="59"/>
      <c r="E43" s="138">
        <f t="shared" si="1"/>
        <v>0</v>
      </c>
      <c r="F43" s="46"/>
    </row>
    <row r="44" spans="1:7" s="48" customFormat="1" ht="25.5" customHeight="1" x14ac:dyDescent="0.25">
      <c r="A44" s="52"/>
      <c r="B44" s="45" t="s">
        <v>55</v>
      </c>
      <c r="C44" s="56"/>
      <c r="D44" s="56"/>
      <c r="E44" s="139">
        <f t="shared" si="1"/>
        <v>0</v>
      </c>
      <c r="F44" s="12"/>
    </row>
    <row r="45" spans="1:7" s="48" customFormat="1" ht="25.5" customHeight="1" x14ac:dyDescent="0.25">
      <c r="A45" s="53"/>
      <c r="B45" s="46" t="s">
        <v>56</v>
      </c>
      <c r="C45" s="60"/>
      <c r="D45" s="60"/>
      <c r="E45" s="138">
        <f t="shared" si="1"/>
        <v>0</v>
      </c>
      <c r="F45" s="14"/>
    </row>
    <row r="46" spans="1:7" s="48" customFormat="1" ht="25.5" customHeight="1" x14ac:dyDescent="0.25">
      <c r="A46" s="12">
        <v>23</v>
      </c>
      <c r="B46" s="14" t="s">
        <v>57</v>
      </c>
      <c r="C46" s="60"/>
      <c r="D46" s="60"/>
      <c r="E46" s="138">
        <f t="shared" si="1"/>
        <v>0</v>
      </c>
      <c r="F46" s="14"/>
    </row>
    <row r="47" spans="1:7" s="48" customFormat="1" ht="25.5" customHeight="1" x14ac:dyDescent="0.25">
      <c r="A47" s="12">
        <v>24</v>
      </c>
      <c r="B47" s="14" t="s">
        <v>114</v>
      </c>
      <c r="C47" s="60"/>
      <c r="D47" s="66"/>
      <c r="E47" s="139">
        <f t="shared" si="1"/>
        <v>0</v>
      </c>
      <c r="F47" s="14"/>
    </row>
    <row r="48" spans="1:7" s="48" customFormat="1" ht="25.5" customHeight="1" x14ac:dyDescent="0.25">
      <c r="A48" s="12">
        <v>25</v>
      </c>
      <c r="B48" s="14" t="s">
        <v>73</v>
      </c>
      <c r="C48" s="60"/>
      <c r="D48" s="66"/>
      <c r="E48" s="138">
        <f t="shared" si="1"/>
        <v>0</v>
      </c>
      <c r="F48" s="14"/>
    </row>
    <row r="49" spans="1:6" s="48" customFormat="1" ht="25.5" customHeight="1" x14ac:dyDescent="0.25">
      <c r="A49" s="12">
        <v>26</v>
      </c>
      <c r="B49" s="14" t="s">
        <v>115</v>
      </c>
      <c r="C49" s="60"/>
      <c r="D49" s="60"/>
      <c r="E49" s="138">
        <f t="shared" si="1"/>
        <v>0</v>
      </c>
      <c r="F49" s="14"/>
    </row>
    <row r="50" spans="1:6" s="48" customFormat="1" ht="25.5" customHeight="1" x14ac:dyDescent="0.25">
      <c r="A50" s="12">
        <v>27</v>
      </c>
      <c r="B50" s="14" t="s">
        <v>116</v>
      </c>
      <c r="C50" s="60"/>
      <c r="D50" s="66"/>
      <c r="E50" s="139">
        <f t="shared" si="1"/>
        <v>0</v>
      </c>
      <c r="F50" s="14"/>
    </row>
    <row r="51" spans="1:6" s="48" customFormat="1" ht="25.5" customHeight="1" x14ac:dyDescent="0.25">
      <c r="A51" s="113" t="s">
        <v>58</v>
      </c>
      <c r="B51" s="123" t="s">
        <v>97</v>
      </c>
      <c r="C51" s="110">
        <f>SUM(C42:C50)</f>
        <v>0</v>
      </c>
      <c r="D51" s="110">
        <f>SUM(D42:D50)</f>
        <v>0</v>
      </c>
      <c r="E51" s="110">
        <f>SUM(E42:E50)</f>
        <v>0</v>
      </c>
      <c r="F51" s="32"/>
    </row>
    <row r="52" spans="1:6" s="48" customFormat="1" ht="25.5" customHeight="1" x14ac:dyDescent="0.25">
      <c r="A52" s="282" t="s">
        <v>94</v>
      </c>
      <c r="B52" s="283"/>
      <c r="C52" s="121" t="s">
        <v>21</v>
      </c>
      <c r="D52" s="99" t="s">
        <v>108</v>
      </c>
      <c r="E52" s="99" t="s">
        <v>20</v>
      </c>
      <c r="F52" s="122" t="s">
        <v>139</v>
      </c>
    </row>
    <row r="53" spans="1:6" s="48" customFormat="1" ht="25.5" customHeight="1" x14ac:dyDescent="0.25">
      <c r="A53" s="12">
        <v>28</v>
      </c>
      <c r="B53" s="14" t="s">
        <v>74</v>
      </c>
      <c r="C53" s="60"/>
      <c r="D53" s="60"/>
      <c r="E53" s="66">
        <f>D53/2</f>
        <v>0</v>
      </c>
      <c r="F53" s="14"/>
    </row>
    <row r="54" spans="1:6" s="48" customFormat="1" ht="25.5" customHeight="1" x14ac:dyDescent="0.25">
      <c r="A54" s="12">
        <v>29</v>
      </c>
      <c r="B54" s="14" t="s">
        <v>59</v>
      </c>
      <c r="C54" s="60"/>
      <c r="D54" s="60"/>
      <c r="E54" s="66">
        <f t="shared" ref="E54:E68" si="2">D54/2</f>
        <v>0</v>
      </c>
      <c r="F54" s="14"/>
    </row>
    <row r="55" spans="1:6" s="48" customFormat="1" ht="25.5" customHeight="1" x14ac:dyDescent="0.25">
      <c r="A55" s="12">
        <v>30</v>
      </c>
      <c r="B55" s="14" t="s">
        <v>60</v>
      </c>
      <c r="C55" s="60"/>
      <c r="D55" s="66"/>
      <c r="E55" s="66">
        <f t="shared" si="2"/>
        <v>0</v>
      </c>
      <c r="F55" s="14"/>
    </row>
    <row r="56" spans="1:6" s="48" customFormat="1" ht="25.5" customHeight="1" x14ac:dyDescent="0.25">
      <c r="A56" s="12">
        <v>31</v>
      </c>
      <c r="B56" s="14" t="s">
        <v>61</v>
      </c>
      <c r="C56" s="60"/>
      <c r="D56" s="66"/>
      <c r="E56" s="66">
        <f t="shared" si="2"/>
        <v>0</v>
      </c>
      <c r="F56" s="14"/>
    </row>
    <row r="57" spans="1:6" s="48" customFormat="1" ht="25.5" customHeight="1" x14ac:dyDescent="0.25">
      <c r="A57" s="12">
        <v>32</v>
      </c>
      <c r="B57" s="14" t="s">
        <v>83</v>
      </c>
      <c r="C57" s="60"/>
      <c r="D57" s="60"/>
      <c r="E57" s="66">
        <f t="shared" si="2"/>
        <v>0</v>
      </c>
      <c r="F57" s="14"/>
    </row>
    <row r="58" spans="1:6" s="48" customFormat="1" ht="25.5" customHeight="1" x14ac:dyDescent="0.25">
      <c r="A58" s="12">
        <v>33</v>
      </c>
      <c r="B58" s="14" t="s">
        <v>62</v>
      </c>
      <c r="C58" s="60"/>
      <c r="D58" s="66"/>
      <c r="E58" s="66">
        <f t="shared" si="2"/>
        <v>0</v>
      </c>
      <c r="F58" s="14"/>
    </row>
    <row r="59" spans="1:6" s="48" customFormat="1" ht="25.5" customHeight="1" x14ac:dyDescent="0.25">
      <c r="A59" s="12">
        <v>34</v>
      </c>
      <c r="B59" s="14" t="s">
        <v>84</v>
      </c>
      <c r="C59" s="60"/>
      <c r="D59" s="60"/>
      <c r="E59" s="66">
        <f t="shared" si="2"/>
        <v>0</v>
      </c>
      <c r="F59" s="14"/>
    </row>
    <row r="60" spans="1:6" s="48" customFormat="1" ht="25.5" customHeight="1" x14ac:dyDescent="0.25">
      <c r="A60" s="12">
        <v>35</v>
      </c>
      <c r="B60" s="14" t="s">
        <v>85</v>
      </c>
      <c r="C60" s="60"/>
      <c r="D60" s="60"/>
      <c r="E60" s="66">
        <f t="shared" si="2"/>
        <v>0</v>
      </c>
      <c r="F60" s="14"/>
    </row>
    <row r="61" spans="1:6" s="48" customFormat="1" ht="25.5" customHeight="1" x14ac:dyDescent="0.25">
      <c r="A61" s="12">
        <v>36</v>
      </c>
      <c r="B61" s="14" t="s">
        <v>63</v>
      </c>
      <c r="C61" s="60"/>
      <c r="D61" s="66"/>
      <c r="E61" s="66">
        <f t="shared" si="2"/>
        <v>0</v>
      </c>
      <c r="F61" s="14"/>
    </row>
    <row r="62" spans="1:6" s="48" customFormat="1" ht="25.5" customHeight="1" x14ac:dyDescent="0.25">
      <c r="A62" s="12">
        <v>37</v>
      </c>
      <c r="B62" s="14" t="s">
        <v>86</v>
      </c>
      <c r="C62" s="60"/>
      <c r="D62" s="60"/>
      <c r="E62" s="66">
        <f t="shared" si="2"/>
        <v>0</v>
      </c>
      <c r="F62" s="14"/>
    </row>
    <row r="63" spans="1:6" s="48" customFormat="1" ht="25.5" customHeight="1" x14ac:dyDescent="0.25">
      <c r="A63" s="12">
        <v>38</v>
      </c>
      <c r="B63" s="14" t="s">
        <v>64</v>
      </c>
      <c r="C63" s="60"/>
      <c r="D63" s="60"/>
      <c r="E63" s="66">
        <f t="shared" si="2"/>
        <v>0</v>
      </c>
      <c r="F63" s="14"/>
    </row>
    <row r="64" spans="1:6" s="48" customFormat="1" ht="25.5" customHeight="1" x14ac:dyDescent="0.25">
      <c r="A64" s="12">
        <v>39</v>
      </c>
      <c r="B64" s="14" t="s">
        <v>65</v>
      </c>
      <c r="C64" s="60"/>
      <c r="D64" s="60"/>
      <c r="E64" s="66">
        <f t="shared" si="2"/>
        <v>0</v>
      </c>
      <c r="F64" s="14"/>
    </row>
    <row r="65" spans="1:6" s="48" customFormat="1" ht="25.5" customHeight="1" x14ac:dyDescent="0.25">
      <c r="A65" s="12">
        <v>40</v>
      </c>
      <c r="B65" s="14" t="s">
        <v>66</v>
      </c>
      <c r="C65" s="60"/>
      <c r="D65" s="66"/>
      <c r="E65" s="66">
        <f t="shared" si="2"/>
        <v>0</v>
      </c>
      <c r="F65" s="14"/>
    </row>
    <row r="66" spans="1:6" s="48" customFormat="1" ht="25.5" customHeight="1" x14ac:dyDescent="0.25">
      <c r="A66" s="26">
        <v>41</v>
      </c>
      <c r="B66" s="14" t="s">
        <v>67</v>
      </c>
      <c r="C66" s="60"/>
      <c r="D66" s="60"/>
      <c r="E66" s="66">
        <f t="shared" si="2"/>
        <v>0</v>
      </c>
      <c r="F66" s="14"/>
    </row>
    <row r="67" spans="1:6" s="48" customFormat="1" ht="25.5" customHeight="1" x14ac:dyDescent="0.25">
      <c r="A67" s="37"/>
      <c r="B67" s="14" t="s">
        <v>95</v>
      </c>
      <c r="C67" s="60"/>
      <c r="D67" s="60"/>
      <c r="E67" s="66">
        <f t="shared" si="2"/>
        <v>0</v>
      </c>
      <c r="F67" s="14"/>
    </row>
    <row r="68" spans="1:6" s="48" customFormat="1" ht="25.5" customHeight="1" x14ac:dyDescent="0.25">
      <c r="A68" s="12">
        <v>42</v>
      </c>
      <c r="B68" s="14" t="s">
        <v>116</v>
      </c>
      <c r="C68" s="60"/>
      <c r="D68" s="60"/>
      <c r="E68" s="66">
        <f t="shared" si="2"/>
        <v>0</v>
      </c>
      <c r="F68" s="14"/>
    </row>
    <row r="69" spans="1:6" s="48" customFormat="1" ht="25.5" customHeight="1" x14ac:dyDescent="0.25">
      <c r="A69" s="109" t="s">
        <v>69</v>
      </c>
      <c r="B69" s="123" t="s">
        <v>68</v>
      </c>
      <c r="C69" s="110">
        <f>SUM(C53:C68)</f>
        <v>0</v>
      </c>
      <c r="D69" s="110">
        <f>SUM(D53:D68)</f>
        <v>0</v>
      </c>
      <c r="E69" s="110">
        <f>SUM(E53:E68)</f>
        <v>0</v>
      </c>
    </row>
    <row r="70" spans="1:6" s="48" customFormat="1" ht="25.5" customHeight="1" x14ac:dyDescent="0.25">
      <c r="A70" s="14"/>
      <c r="B70" s="55" t="s">
        <v>96</v>
      </c>
      <c r="C70" s="112">
        <f>SUM(C27+C40+C51+C69)</f>
        <v>0</v>
      </c>
      <c r="D70" s="112">
        <f>SUM(D27+D40+D51+D69)</f>
        <v>0</v>
      </c>
      <c r="E70" s="112">
        <f>SUM(E27+E40+E51+E69)</f>
        <v>0</v>
      </c>
    </row>
  </sheetData>
  <mergeCells count="45">
    <mergeCell ref="E34:E35"/>
    <mergeCell ref="E32:E33"/>
    <mergeCell ref="E30:E31"/>
    <mergeCell ref="D30:D31"/>
    <mergeCell ref="D32:D33"/>
    <mergeCell ref="D34:D35"/>
    <mergeCell ref="E37:E38"/>
    <mergeCell ref="A37:A38"/>
    <mergeCell ref="B37:B38"/>
    <mergeCell ref="C37:C38"/>
    <mergeCell ref="D37:D38"/>
    <mergeCell ref="A41:B41"/>
    <mergeCell ref="A34:A35"/>
    <mergeCell ref="B34:B35"/>
    <mergeCell ref="C25:C26"/>
    <mergeCell ref="A52:B52"/>
    <mergeCell ref="C32:C33"/>
    <mergeCell ref="C30:C31"/>
    <mergeCell ref="C34:C35"/>
    <mergeCell ref="B25:B26"/>
    <mergeCell ref="B32:B33"/>
    <mergeCell ref="A30:A31"/>
    <mergeCell ref="E25:E26"/>
    <mergeCell ref="E15:E16"/>
    <mergeCell ref="E19:E20"/>
    <mergeCell ref="D21:D22"/>
    <mergeCell ref="E21:E22"/>
    <mergeCell ref="D19:D20"/>
    <mergeCell ref="D23:D24"/>
    <mergeCell ref="E23:E24"/>
    <mergeCell ref="D15:D16"/>
    <mergeCell ref="D17:D18"/>
    <mergeCell ref="E17:E18"/>
    <mergeCell ref="D25:D26"/>
    <mergeCell ref="B23:B24"/>
    <mergeCell ref="C23:C24"/>
    <mergeCell ref="A1:F1"/>
    <mergeCell ref="A12:F12"/>
    <mergeCell ref="C15:C16"/>
    <mergeCell ref="B21:B22"/>
    <mergeCell ref="C19:C20"/>
    <mergeCell ref="A19:A20"/>
    <mergeCell ref="B19:B20"/>
    <mergeCell ref="B17:B18"/>
    <mergeCell ref="C21:C22"/>
  </mergeCells>
  <phoneticPr fontId="11" type="noConversion"/>
  <pageMargins left="0.39370078740157483" right="0.23622047244094491" top="0.19685039370078741" bottom="0.19685039370078741" header="0.22" footer="0.51181102362204722"/>
  <pageSetup scale="92" orientation="landscape" r:id="rId1"/>
  <headerFooter alignWithMargins="0"/>
  <rowBreaks count="2" manualBreakCount="2">
    <brk id="31" max="5" man="1"/>
    <brk id="57" max="5" man="1"/>
  </rowBreaks>
  <colBreaks count="1" manualBreakCount="1">
    <brk id="6"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6"/>
  <sheetViews>
    <sheetView tabSelected="1" topLeftCell="A32" zoomScale="110" zoomScaleNormal="110" workbookViewId="0">
      <selection activeCell="E39" sqref="E39"/>
    </sheetView>
  </sheetViews>
  <sheetFormatPr defaultColWidth="8.88671875" defaultRowHeight="13.2" x14ac:dyDescent="0.25"/>
  <cols>
    <col min="1" max="1" width="19.44140625" style="149" customWidth="1"/>
    <col min="2" max="2" width="17.6640625" style="149" customWidth="1"/>
    <col min="3" max="3" width="12.33203125" style="149" customWidth="1"/>
    <col min="4" max="4" width="10.88671875" style="149" bestFit="1" customWidth="1"/>
    <col min="5" max="5" width="10.109375" style="149" bestFit="1" customWidth="1"/>
    <col min="6" max="7" width="12.6640625" style="149" customWidth="1"/>
    <col min="8" max="8" width="9" style="149" customWidth="1"/>
    <col min="9" max="9" width="5.33203125" style="149" customWidth="1"/>
    <col min="10" max="10" width="7" style="149" customWidth="1"/>
    <col min="11" max="11" width="9.44140625" style="149" customWidth="1"/>
    <col min="12" max="16384" width="8.88671875" style="149"/>
  </cols>
  <sheetData>
    <row r="1" spans="1:11" ht="18" customHeight="1" x14ac:dyDescent="0.25">
      <c r="A1" s="146"/>
      <c r="B1" s="147"/>
      <c r="C1" s="147"/>
      <c r="D1" s="147"/>
      <c r="E1" s="147"/>
      <c r="F1" s="147"/>
      <c r="G1" s="147"/>
      <c r="H1" s="148"/>
      <c r="I1" s="147"/>
      <c r="J1" s="147"/>
      <c r="K1" s="147"/>
    </row>
    <row r="2" spans="1:11" ht="18" customHeight="1" x14ac:dyDescent="0.3">
      <c r="A2" s="306" t="s">
        <v>167</v>
      </c>
      <c r="B2" s="307"/>
      <c r="C2" s="307"/>
      <c r="D2" s="307"/>
      <c r="E2" s="307"/>
      <c r="F2" s="307"/>
      <c r="G2" s="307"/>
      <c r="H2" s="308"/>
      <c r="I2" s="150"/>
      <c r="J2" s="150"/>
    </row>
    <row r="3" spans="1:11" ht="18" customHeight="1" x14ac:dyDescent="0.3">
      <c r="A3" s="151"/>
      <c r="B3" s="152"/>
      <c r="C3" s="152"/>
      <c r="D3" s="152"/>
      <c r="E3" s="152"/>
      <c r="F3" s="152"/>
      <c r="G3" s="152"/>
      <c r="H3" s="153"/>
      <c r="I3" s="154"/>
      <c r="J3" s="154"/>
    </row>
    <row r="4" spans="1:11" ht="18" customHeight="1" x14ac:dyDescent="0.3">
      <c r="A4" s="155"/>
      <c r="B4" s="155"/>
      <c r="C4" s="154"/>
      <c r="D4" s="154"/>
      <c r="E4" s="154"/>
      <c r="F4" s="154"/>
      <c r="G4" s="154"/>
      <c r="H4" s="154"/>
      <c r="I4" s="154"/>
      <c r="J4" s="154"/>
    </row>
    <row r="5" spans="1:11" ht="18" customHeight="1" x14ac:dyDescent="0.3">
      <c r="A5" s="156" t="s">
        <v>169</v>
      </c>
      <c r="B5" s="155"/>
      <c r="C5" s="154"/>
      <c r="D5" s="154"/>
      <c r="E5" s="154"/>
      <c r="F5" s="154"/>
      <c r="G5" s="154"/>
      <c r="H5" s="154"/>
      <c r="I5" s="154"/>
      <c r="J5" s="154"/>
    </row>
    <row r="6" spans="1:11" ht="18" customHeight="1" x14ac:dyDescent="0.3">
      <c r="A6" s="155"/>
      <c r="B6" s="155"/>
      <c r="C6" s="154"/>
      <c r="D6" s="154"/>
      <c r="E6" s="154"/>
      <c r="F6" s="154"/>
      <c r="G6" s="154"/>
      <c r="H6" s="154"/>
      <c r="I6" s="154"/>
      <c r="J6" s="154"/>
    </row>
    <row r="7" spans="1:11" ht="18" customHeight="1" x14ac:dyDescent="0.3">
      <c r="A7" s="175"/>
      <c r="B7" s="175"/>
      <c r="C7" s="170"/>
      <c r="D7" s="168" t="s">
        <v>111</v>
      </c>
      <c r="E7" s="170"/>
      <c r="F7" s="170"/>
      <c r="G7" s="176"/>
      <c r="H7" s="176"/>
      <c r="I7" s="154"/>
      <c r="J7" s="154"/>
    </row>
    <row r="8" spans="1:11" ht="18" customHeight="1" x14ac:dyDescent="0.25">
      <c r="A8" s="309" t="s">
        <v>144</v>
      </c>
      <c r="B8" s="310"/>
      <c r="C8" s="168" t="s">
        <v>98</v>
      </c>
      <c r="D8" s="168" t="s">
        <v>99</v>
      </c>
      <c r="E8" s="168" t="s">
        <v>112</v>
      </c>
      <c r="F8" s="214" t="s">
        <v>100</v>
      </c>
      <c r="G8" s="170"/>
      <c r="H8" s="170"/>
    </row>
    <row r="9" spans="1:11" ht="18" customHeight="1" x14ac:dyDescent="0.25">
      <c r="A9" s="177" t="s">
        <v>6</v>
      </c>
      <c r="B9" s="178"/>
      <c r="C9" s="179"/>
      <c r="D9" s="180">
        <v>10</v>
      </c>
      <c r="E9" s="179"/>
      <c r="F9" s="181">
        <f>SUM(C9*D9*E9)</f>
        <v>0</v>
      </c>
      <c r="G9" s="170"/>
      <c r="H9" s="170"/>
    </row>
    <row r="10" spans="1:11" ht="18" customHeight="1" x14ac:dyDescent="0.25">
      <c r="A10" s="177" t="s">
        <v>175</v>
      </c>
      <c r="B10" s="178"/>
      <c r="C10" s="179"/>
      <c r="D10" s="180">
        <v>20</v>
      </c>
      <c r="E10" s="179"/>
      <c r="F10" s="181">
        <f>SUM(C10*D10*E10)</f>
        <v>0</v>
      </c>
      <c r="G10" s="170"/>
      <c r="H10" s="170"/>
    </row>
    <row r="11" spans="1:11" s="157" customFormat="1" ht="18" customHeight="1" x14ac:dyDescent="0.25">
      <c r="A11" s="182" t="s">
        <v>128</v>
      </c>
      <c r="B11" s="183"/>
      <c r="C11" s="183"/>
      <c r="D11" s="184"/>
      <c r="E11" s="185"/>
      <c r="F11" s="186">
        <f>SUM(F9:F10)</f>
        <v>0</v>
      </c>
      <c r="G11" s="187"/>
      <c r="H11" s="170"/>
      <c r="I11" s="149"/>
      <c r="J11" s="149"/>
      <c r="K11" s="149"/>
    </row>
    <row r="12" spans="1:11" s="157" customFormat="1" ht="18" customHeight="1" x14ac:dyDescent="0.25">
      <c r="A12" s="175"/>
      <c r="B12" s="175"/>
      <c r="C12" s="175"/>
      <c r="D12" s="188"/>
      <c r="E12" s="189"/>
      <c r="F12" s="190"/>
      <c r="G12" s="175"/>
      <c r="H12" s="175"/>
    </row>
    <row r="13" spans="1:11" ht="18" customHeight="1" x14ac:dyDescent="0.25">
      <c r="A13" s="309" t="s">
        <v>145</v>
      </c>
      <c r="B13" s="310"/>
      <c r="C13" s="168" t="s">
        <v>98</v>
      </c>
      <c r="D13" s="168" t="s">
        <v>99</v>
      </c>
      <c r="E13" s="168" t="s">
        <v>112</v>
      </c>
      <c r="F13" s="214" t="s">
        <v>100</v>
      </c>
      <c r="G13" s="170"/>
      <c r="H13" s="170"/>
    </row>
    <row r="14" spans="1:11" ht="18" customHeight="1" x14ac:dyDescent="0.25">
      <c r="A14" s="177" t="s">
        <v>7</v>
      </c>
      <c r="B14" s="178"/>
      <c r="C14" s="179"/>
      <c r="D14" s="180">
        <v>10</v>
      </c>
      <c r="E14" s="179"/>
      <c r="F14" s="181">
        <f>SUM(C14*D14*E14)</f>
        <v>0</v>
      </c>
      <c r="G14" s="170"/>
      <c r="H14" s="170"/>
    </row>
    <row r="15" spans="1:11" ht="18" customHeight="1" x14ac:dyDescent="0.25">
      <c r="A15" s="177" t="s">
        <v>175</v>
      </c>
      <c r="B15" s="178"/>
      <c r="C15" s="179"/>
      <c r="D15" s="180">
        <v>10.8</v>
      </c>
      <c r="E15" s="179"/>
      <c r="F15" s="181">
        <f>SUM(C15*D15*E15)</f>
        <v>0</v>
      </c>
      <c r="G15" s="170"/>
      <c r="H15" s="170"/>
    </row>
    <row r="16" spans="1:11" ht="18" customHeight="1" x14ac:dyDescent="0.25">
      <c r="A16" s="182" t="s">
        <v>128</v>
      </c>
      <c r="B16" s="183"/>
      <c r="C16" s="183"/>
      <c r="D16" s="184"/>
      <c r="E16" s="185"/>
      <c r="F16" s="186">
        <f>SUM(F14:F15)</f>
        <v>0</v>
      </c>
      <c r="G16" s="170"/>
      <c r="H16" s="170"/>
    </row>
    <row r="17" spans="1:11" ht="18" customHeight="1" x14ac:dyDescent="0.25">
      <c r="A17" s="191" t="s">
        <v>143</v>
      </c>
      <c r="B17" s="175"/>
      <c r="C17" s="170"/>
      <c r="D17" s="170"/>
      <c r="E17" s="170"/>
      <c r="F17" s="170"/>
      <c r="G17" s="170"/>
      <c r="H17" s="170"/>
    </row>
    <row r="18" spans="1:11" ht="18" customHeight="1" x14ac:dyDescent="0.25">
      <c r="A18" s="192" t="s">
        <v>153</v>
      </c>
      <c r="B18" s="178"/>
      <c r="C18" s="168" t="s">
        <v>98</v>
      </c>
      <c r="D18" s="168" t="s">
        <v>99</v>
      </c>
      <c r="E18" s="168" t="s">
        <v>112</v>
      </c>
      <c r="F18" s="168" t="s">
        <v>100</v>
      </c>
      <c r="G18" s="170"/>
      <c r="H18" s="170"/>
    </row>
    <row r="19" spans="1:11" ht="18" customHeight="1" x14ac:dyDescent="0.25">
      <c r="A19" s="177" t="s">
        <v>171</v>
      </c>
      <c r="B19" s="193"/>
      <c r="C19" s="179"/>
      <c r="D19" s="180">
        <v>6.15</v>
      </c>
      <c r="E19" s="179"/>
      <c r="F19" s="181">
        <f>SUM(C19*D19*E19)</f>
        <v>0</v>
      </c>
      <c r="G19" s="304" t="s">
        <v>157</v>
      </c>
      <c r="H19" s="305"/>
      <c r="I19" s="158"/>
      <c r="J19" s="159"/>
      <c r="K19" s="160"/>
    </row>
    <row r="20" spans="1:11" ht="18" customHeight="1" x14ac:dyDescent="0.25">
      <c r="A20" s="177" t="s">
        <v>172</v>
      </c>
      <c r="B20" s="194"/>
      <c r="C20" s="179"/>
      <c r="D20" s="180">
        <v>8.6</v>
      </c>
      <c r="E20" s="179"/>
      <c r="F20" s="181">
        <f t="shared" ref="F20:F24" si="0">SUM(C20*D20*E20)</f>
        <v>0</v>
      </c>
      <c r="G20" s="304"/>
      <c r="H20" s="305"/>
      <c r="I20" s="158"/>
      <c r="J20" s="159"/>
      <c r="K20" s="160"/>
    </row>
    <row r="21" spans="1:11" ht="18" customHeight="1" x14ac:dyDescent="0.25">
      <c r="A21" s="177" t="s">
        <v>170</v>
      </c>
      <c r="B21" s="194"/>
      <c r="C21" s="179"/>
      <c r="D21" s="180">
        <v>10</v>
      </c>
      <c r="E21" s="179"/>
      <c r="F21" s="181">
        <f t="shared" si="0"/>
        <v>0</v>
      </c>
      <c r="G21" s="304"/>
      <c r="H21" s="305"/>
      <c r="I21" s="158"/>
      <c r="J21" s="161"/>
      <c r="K21" s="162"/>
    </row>
    <row r="22" spans="1:11" ht="24.9" customHeight="1" x14ac:dyDescent="0.25">
      <c r="A22" s="314" t="s">
        <v>180</v>
      </c>
      <c r="B22" s="315"/>
      <c r="C22" s="195"/>
      <c r="D22" s="180">
        <v>0.3</v>
      </c>
      <c r="E22" s="179"/>
      <c r="F22" s="181">
        <f t="shared" si="0"/>
        <v>0</v>
      </c>
      <c r="G22" s="304"/>
      <c r="H22" s="305"/>
      <c r="I22" s="158"/>
      <c r="J22" s="161"/>
      <c r="K22" s="162"/>
    </row>
    <row r="23" spans="1:11" ht="18" customHeight="1" x14ac:dyDescent="0.25">
      <c r="A23" s="222" t="s">
        <v>146</v>
      </c>
      <c r="B23" s="196"/>
      <c r="C23" s="179"/>
      <c r="D23" s="180">
        <v>10</v>
      </c>
      <c r="E23" s="179"/>
      <c r="F23" s="181">
        <f t="shared" si="0"/>
        <v>0</v>
      </c>
      <c r="G23" s="304"/>
      <c r="H23" s="305"/>
      <c r="I23" s="158"/>
      <c r="K23" s="163"/>
    </row>
    <row r="24" spans="1:11" s="218" customFormat="1" ht="30" customHeight="1" x14ac:dyDescent="0.25">
      <c r="A24" s="316" t="s">
        <v>188</v>
      </c>
      <c r="B24" s="317"/>
      <c r="C24" s="195"/>
      <c r="D24" s="223">
        <v>10.8</v>
      </c>
      <c r="E24" s="195"/>
      <c r="F24" s="224">
        <f t="shared" si="0"/>
        <v>0</v>
      </c>
      <c r="G24" s="217"/>
      <c r="H24" s="217"/>
      <c r="I24" s="158"/>
      <c r="K24" s="219"/>
    </row>
    <row r="25" spans="1:11" ht="18" customHeight="1" x14ac:dyDescent="0.25">
      <c r="A25" s="182" t="s">
        <v>128</v>
      </c>
      <c r="B25" s="183"/>
      <c r="C25" s="183"/>
      <c r="D25" s="184"/>
      <c r="E25" s="185"/>
      <c r="F25" s="186">
        <f>SUM(F19:F24)</f>
        <v>0</v>
      </c>
      <c r="G25" s="170"/>
      <c r="H25" s="170"/>
      <c r="K25" s="163"/>
    </row>
    <row r="26" spans="1:11" ht="18" customHeight="1" x14ac:dyDescent="0.25">
      <c r="A26" s="196"/>
      <c r="B26" s="170"/>
      <c r="C26" s="170"/>
      <c r="D26" s="170"/>
      <c r="E26" s="170"/>
      <c r="F26" s="170"/>
      <c r="G26" s="170"/>
      <c r="H26" s="170"/>
      <c r="K26" s="163"/>
    </row>
    <row r="27" spans="1:11" ht="24.9" customHeight="1" x14ac:dyDescent="0.25">
      <c r="A27" s="164" t="s">
        <v>154</v>
      </c>
      <c r="B27" s="191"/>
      <c r="C27" s="167" t="s">
        <v>181</v>
      </c>
      <c r="D27" s="168" t="s">
        <v>168</v>
      </c>
      <c r="E27" s="168" t="s">
        <v>112</v>
      </c>
      <c r="F27" s="214" t="s">
        <v>100</v>
      </c>
      <c r="G27" s="170"/>
      <c r="H27" s="170"/>
      <c r="K27" s="163"/>
    </row>
    <row r="28" spans="1:11" ht="18" customHeight="1" x14ac:dyDescent="0.25">
      <c r="A28" s="164" t="s">
        <v>174</v>
      </c>
      <c r="B28" s="196"/>
      <c r="C28" s="179"/>
      <c r="D28" s="180">
        <v>5</v>
      </c>
      <c r="E28" s="179"/>
      <c r="F28" s="181">
        <f>SUM(C28*D28*E28)</f>
        <v>0</v>
      </c>
      <c r="G28" s="170"/>
      <c r="H28" s="170"/>
      <c r="K28" s="163"/>
    </row>
    <row r="29" spans="1:11" ht="18" customHeight="1" x14ac:dyDescent="0.25">
      <c r="A29" s="177" t="s">
        <v>175</v>
      </c>
      <c r="B29" s="196"/>
      <c r="C29" s="179"/>
      <c r="D29" s="180">
        <v>5.4</v>
      </c>
      <c r="E29" s="179"/>
      <c r="F29" s="181">
        <f>SUM(C29*D29*E29)</f>
        <v>0</v>
      </c>
      <c r="G29" s="170"/>
      <c r="H29" s="170"/>
      <c r="K29" s="163"/>
    </row>
    <row r="30" spans="1:11" ht="18" customHeight="1" x14ac:dyDescent="0.25">
      <c r="A30" s="197" t="s">
        <v>129</v>
      </c>
      <c r="B30" s="198"/>
      <c r="C30" s="198"/>
      <c r="D30" s="199"/>
      <c r="E30" s="198"/>
      <c r="F30" s="186">
        <f>SUM(F28:F29)</f>
        <v>0</v>
      </c>
      <c r="G30" s="170"/>
      <c r="H30" s="170"/>
      <c r="K30" s="163"/>
    </row>
    <row r="31" spans="1:11" ht="19.5" customHeight="1" x14ac:dyDescent="0.25">
      <c r="A31" s="200" t="s">
        <v>147</v>
      </c>
      <c r="B31" s="201"/>
      <c r="C31" s="202"/>
      <c r="D31" s="203"/>
      <c r="E31" s="202"/>
      <c r="F31" s="204">
        <f>SUM(F11,F16,F25,F30)</f>
        <v>0</v>
      </c>
      <c r="G31" s="170"/>
      <c r="H31" s="170"/>
      <c r="K31" s="163"/>
    </row>
    <row r="32" spans="1:11" x14ac:dyDescent="0.25">
      <c r="A32" s="205"/>
      <c r="B32" s="170"/>
      <c r="C32" s="170"/>
      <c r="D32" s="170"/>
      <c r="E32" s="170"/>
      <c r="F32" s="170"/>
      <c r="G32" s="170"/>
      <c r="H32" s="170"/>
      <c r="K32" s="163"/>
    </row>
    <row r="33" spans="1:11" x14ac:dyDescent="0.25">
      <c r="A33" s="170"/>
      <c r="B33" s="170"/>
      <c r="C33" s="170"/>
      <c r="D33" s="170"/>
      <c r="E33" s="170"/>
      <c r="F33" s="170"/>
      <c r="G33" s="170"/>
      <c r="H33" s="170"/>
      <c r="K33" s="163"/>
    </row>
    <row r="34" spans="1:11" ht="18" customHeight="1" x14ac:dyDescent="0.25">
      <c r="A34" s="164" t="s">
        <v>101</v>
      </c>
      <c r="B34" s="191"/>
      <c r="C34" s="196"/>
      <c r="D34" s="196"/>
      <c r="E34" s="196"/>
      <c r="F34" s="196"/>
      <c r="G34" s="178"/>
      <c r="H34" s="170"/>
    </row>
    <row r="35" spans="1:11" ht="54" customHeight="1" x14ac:dyDescent="0.25">
      <c r="A35" s="206"/>
      <c r="B35" s="165" t="s">
        <v>151</v>
      </c>
      <c r="C35" s="166" t="s">
        <v>103</v>
      </c>
      <c r="D35" s="167" t="s">
        <v>186</v>
      </c>
      <c r="E35" s="168" t="s">
        <v>160</v>
      </c>
      <c r="F35" s="168" t="s">
        <v>161</v>
      </c>
      <c r="G35" s="214" t="s">
        <v>100</v>
      </c>
      <c r="H35" s="170"/>
    </row>
    <row r="36" spans="1:11" s="170" customFormat="1" ht="18" customHeight="1" thickBot="1" x14ac:dyDescent="0.3">
      <c r="A36" s="207" t="s">
        <v>6</v>
      </c>
      <c r="B36" s="169"/>
      <c r="C36" s="195"/>
      <c r="D36" s="225">
        <v>19916</v>
      </c>
      <c r="E36" s="208">
        <f>SUM(C36*D36)</f>
        <v>0</v>
      </c>
      <c r="F36" s="195"/>
      <c r="G36" s="209">
        <f>IF(F36=12,E36*1,IF(F36=11,E36*0.915068,IF(F36=10,E36*0.830137,IF(F36=9,E36*0.747945,IF(F36=8,E36*0.663014,0)))))</f>
        <v>0</v>
      </c>
    </row>
    <row r="37" spans="1:11" s="170" customFormat="1" ht="18" customHeight="1" thickBot="1" x14ac:dyDescent="0.3">
      <c r="A37" s="207" t="s">
        <v>7</v>
      </c>
      <c r="B37" s="171"/>
      <c r="C37" s="195"/>
      <c r="D37" s="226">
        <v>8260</v>
      </c>
      <c r="E37" s="208">
        <f>SUM(C37*D37)</f>
        <v>0</v>
      </c>
      <c r="F37" s="195"/>
      <c r="G37" s="209">
        <f>IF(F37=12,E37*1,IF(F37=11,E37*0.915068,IF(F37=10,E37*0.830137,IF(F37=9,E37*0.747945,IF(F37=8,E37*0.663014,0)))))</f>
        <v>0</v>
      </c>
    </row>
    <row r="38" spans="1:11" s="170" customFormat="1" ht="18" customHeight="1" thickBot="1" x14ac:dyDescent="0.3">
      <c r="A38" s="207" t="s">
        <v>102</v>
      </c>
      <c r="B38" s="171"/>
      <c r="C38" s="195"/>
      <c r="D38" s="226">
        <v>3767</v>
      </c>
      <c r="E38" s="208">
        <f>SUM(C38*D38)</f>
        <v>0</v>
      </c>
      <c r="F38" s="195"/>
      <c r="G38" s="209">
        <f>IF(F38=12,E38*1,IF(F38=11,E38*0.915068,IF(F38=10,E38*0.830137,IF(F38=9,E38*0.747945,IF(F38=8,E38*0.663014,0)))))</f>
        <v>0</v>
      </c>
    </row>
    <row r="39" spans="1:11" s="172" customFormat="1" ht="18.600000000000001" customHeight="1" thickBot="1" x14ac:dyDescent="0.3">
      <c r="A39" s="210" t="s">
        <v>152</v>
      </c>
      <c r="B39" s="195"/>
      <c r="C39" s="195"/>
      <c r="D39" s="227">
        <v>2566</v>
      </c>
      <c r="E39" s="211">
        <f>IF(B39&lt;=5,C39*D39,IF(B39=6,((D39+513)*C39),IF(B39=7,((D39+(513*2))*C39),IF(B39=8,((D39+(513*3))*C39),IF(B39=9,((D39+(513*4))*C39),IF(B39=10,((D39+(513*5))*C39)))))))</f>
        <v>0</v>
      </c>
      <c r="F39" s="195"/>
      <c r="G39" s="209">
        <f>IF(F39=12,E39*1,IF(F39=11,E39*91.67%,IF(F39=10,E39*83.33%,IF(F39=9,E39*75%,IF(F39=8,E39*66.67%,0)))))</f>
        <v>0</v>
      </c>
    </row>
    <row r="40" spans="1:11" ht="18" customHeight="1" x14ac:dyDescent="0.25">
      <c r="A40" s="206"/>
      <c r="B40" s="196"/>
      <c r="C40" s="196"/>
      <c r="D40" s="212"/>
      <c r="E40" s="212"/>
      <c r="F40" s="213" t="s">
        <v>128</v>
      </c>
      <c r="G40" s="215">
        <f>SUM(G36:G39)</f>
        <v>0</v>
      </c>
      <c r="H40" s="170"/>
    </row>
    <row r="41" spans="1:11" ht="18" customHeight="1" x14ac:dyDescent="0.25">
      <c r="A41" s="228" t="s">
        <v>187</v>
      </c>
      <c r="B41" s="147"/>
      <c r="C41" s="147"/>
      <c r="D41" s="147"/>
      <c r="E41" s="147"/>
      <c r="G41" s="173"/>
    </row>
    <row r="42" spans="1:11" x14ac:dyDescent="0.25">
      <c r="A42" s="174" t="s">
        <v>173</v>
      </c>
    </row>
    <row r="43" spans="1:11" x14ac:dyDescent="0.25">
      <c r="A43" s="163" t="s">
        <v>166</v>
      </c>
      <c r="F43" s="173"/>
    </row>
    <row r="44" spans="1:11" x14ac:dyDescent="0.25">
      <c r="A44" s="163" t="s">
        <v>165</v>
      </c>
    </row>
    <row r="45" spans="1:11" x14ac:dyDescent="0.25">
      <c r="A45" s="163" t="s">
        <v>164</v>
      </c>
      <c r="F45" s="173"/>
    </row>
    <row r="46" spans="1:11" x14ac:dyDescent="0.25">
      <c r="A46" s="174" t="s">
        <v>155</v>
      </c>
    </row>
    <row r="47" spans="1:11" x14ac:dyDescent="0.25">
      <c r="A47" s="216" t="s">
        <v>182</v>
      </c>
    </row>
    <row r="48" spans="1:11" x14ac:dyDescent="0.25">
      <c r="A48" s="174"/>
    </row>
    <row r="49" spans="1:6" x14ac:dyDescent="0.25">
      <c r="E49" s="163"/>
    </row>
    <row r="50" spans="1:6" x14ac:dyDescent="0.25">
      <c r="A50" s="163" t="s">
        <v>189</v>
      </c>
      <c r="E50" s="163"/>
    </row>
    <row r="51" spans="1:6" x14ac:dyDescent="0.25">
      <c r="A51" s="163" t="s">
        <v>190</v>
      </c>
    </row>
    <row r="52" spans="1:6" ht="13.8" thickBot="1" x14ac:dyDescent="0.3"/>
    <row r="53" spans="1:6" ht="15" customHeight="1" x14ac:dyDescent="0.25">
      <c r="A53" s="311" t="s">
        <v>176</v>
      </c>
      <c r="B53" s="312"/>
      <c r="C53" s="312"/>
      <c r="D53" s="312"/>
      <c r="E53" s="312"/>
      <c r="F53" s="313"/>
    </row>
    <row r="54" spans="1:6" ht="15.75" customHeight="1" thickBot="1" x14ac:dyDescent="0.3">
      <c r="A54" s="301" t="s">
        <v>185</v>
      </c>
      <c r="B54" s="302"/>
      <c r="C54" s="302"/>
      <c r="D54" s="302"/>
      <c r="E54" s="302"/>
      <c r="F54" s="303"/>
    </row>
    <row r="55" spans="1:6" ht="93" thickBot="1" x14ac:dyDescent="0.3">
      <c r="A55" s="229" t="s">
        <v>177</v>
      </c>
      <c r="B55" s="230" t="s">
        <v>6</v>
      </c>
      <c r="C55" s="230" t="s">
        <v>7</v>
      </c>
      <c r="D55" s="230" t="s">
        <v>8</v>
      </c>
      <c r="E55" s="230" t="s">
        <v>178</v>
      </c>
      <c r="F55" s="231" t="s">
        <v>179</v>
      </c>
    </row>
    <row r="56" spans="1:6" ht="13.8" thickBot="1" x14ac:dyDescent="0.3">
      <c r="A56" s="232" t="s">
        <v>160</v>
      </c>
      <c r="B56" s="226">
        <v>19916</v>
      </c>
      <c r="C56" s="226">
        <v>8260</v>
      </c>
      <c r="D56" s="226">
        <v>3767</v>
      </c>
      <c r="E56" s="227">
        <v>2566</v>
      </c>
      <c r="F56" s="233">
        <v>513</v>
      </c>
    </row>
  </sheetData>
  <mergeCells count="8">
    <mergeCell ref="A54:F54"/>
    <mergeCell ref="G19:H23"/>
    <mergeCell ref="A2:H2"/>
    <mergeCell ref="A8:B8"/>
    <mergeCell ref="A13:B13"/>
    <mergeCell ref="A53:F53"/>
    <mergeCell ref="A22:B22"/>
    <mergeCell ref="A24:B24"/>
  </mergeCells>
  <phoneticPr fontId="11" type="noConversion"/>
  <dataValidations count="1">
    <dataValidation type="list" allowBlank="1" showInputMessage="1" showErrorMessage="1" sqref="F36:F39" xr:uid="{00000000-0002-0000-0200-000000000000}">
      <formula1>" -,8,9,10,11,12"</formula1>
    </dataValidation>
  </dataValidations>
  <pageMargins left="0.35" right="0.17" top="0.56000000000000005" bottom="0.21" header="0.5" footer="0.38"/>
  <pageSetup paperSize="5" scale="8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G51"/>
  <sheetViews>
    <sheetView workbookViewId="0">
      <selection activeCell="B31" sqref="B31"/>
    </sheetView>
  </sheetViews>
  <sheetFormatPr defaultRowHeight="13.2" x14ac:dyDescent="0.25"/>
  <cols>
    <col min="1" max="1" width="13.109375" customWidth="1"/>
    <col min="2" max="2" width="28.33203125" customWidth="1"/>
    <col min="3" max="3" width="12.33203125" customWidth="1"/>
    <col min="4" max="4" width="7.6640625" customWidth="1"/>
    <col min="5" max="5" width="11.109375" customWidth="1"/>
    <col min="6" max="7" width="15" customWidth="1"/>
  </cols>
  <sheetData>
    <row r="2" spans="1:7" ht="15.6" x14ac:dyDescent="0.3">
      <c r="A2" s="252" t="s">
        <v>149</v>
      </c>
      <c r="B2" s="252"/>
      <c r="C2" s="252"/>
      <c r="D2" s="252"/>
      <c r="E2" s="252"/>
      <c r="F2" s="252"/>
      <c r="G2" s="252"/>
    </row>
    <row r="3" spans="1:7" ht="15.6" x14ac:dyDescent="0.3">
      <c r="A3" s="1"/>
      <c r="B3" s="1"/>
      <c r="C3" s="1"/>
      <c r="D3" s="1"/>
      <c r="E3" s="1"/>
      <c r="F3" s="1"/>
      <c r="G3" s="1"/>
    </row>
    <row r="4" spans="1:7" ht="15.75" customHeight="1" x14ac:dyDescent="0.25">
      <c r="A4" s="40" t="s">
        <v>158</v>
      </c>
      <c r="B4" s="40"/>
      <c r="C4" s="140" t="s">
        <v>156</v>
      </c>
      <c r="D4" s="40"/>
      <c r="E4" s="40"/>
      <c r="F4" s="40"/>
      <c r="G4" s="40"/>
    </row>
    <row r="5" spans="1:7" ht="15.75" customHeight="1" x14ac:dyDescent="0.25">
      <c r="A5" s="40" t="s">
        <v>77</v>
      </c>
      <c r="B5" s="40"/>
      <c r="C5" s="41"/>
      <c r="D5" s="41"/>
      <c r="E5" s="41"/>
      <c r="F5" s="41"/>
      <c r="G5" s="41"/>
    </row>
    <row r="6" spans="1:7" ht="15.75" customHeight="1" x14ac:dyDescent="0.25">
      <c r="A6" s="40" t="s">
        <v>79</v>
      </c>
      <c r="B6" s="40"/>
      <c r="C6" s="41"/>
      <c r="D6" s="41"/>
      <c r="E6" s="41"/>
      <c r="F6" s="40"/>
      <c r="G6" s="40"/>
    </row>
    <row r="7" spans="1:7" ht="15.75" customHeight="1" x14ac:dyDescent="0.25">
      <c r="A7" s="40" t="s">
        <v>159</v>
      </c>
      <c r="B7" s="40"/>
      <c r="C7" s="40"/>
      <c r="D7" s="140" t="s">
        <v>156</v>
      </c>
      <c r="E7" s="40"/>
      <c r="F7" s="40"/>
      <c r="G7" s="40"/>
    </row>
    <row r="8" spans="1:7" ht="15.75" customHeight="1" x14ac:dyDescent="0.25">
      <c r="A8" s="42" t="s">
        <v>80</v>
      </c>
      <c r="B8" s="40"/>
      <c r="C8" s="41"/>
      <c r="D8" s="41"/>
      <c r="E8" s="41"/>
      <c r="F8" s="41"/>
      <c r="G8" s="41"/>
    </row>
    <row r="10" spans="1:7" ht="12.75" customHeight="1" x14ac:dyDescent="0.25">
      <c r="A10" s="318" t="s">
        <v>21</v>
      </c>
      <c r="B10" s="318" t="s">
        <v>163</v>
      </c>
      <c r="C10" s="320" t="s">
        <v>70</v>
      </c>
      <c r="D10" s="321"/>
      <c r="E10" s="321"/>
      <c r="F10" s="321"/>
      <c r="G10" s="322"/>
    </row>
    <row r="11" spans="1:7" ht="26.4" x14ac:dyDescent="0.25">
      <c r="A11" s="319"/>
      <c r="B11" s="319"/>
      <c r="C11" s="144" t="s">
        <v>71</v>
      </c>
      <c r="D11" s="145" t="s">
        <v>72</v>
      </c>
      <c r="E11" s="145" t="s">
        <v>76</v>
      </c>
      <c r="F11" s="99" t="s">
        <v>107</v>
      </c>
      <c r="G11" s="99" t="s">
        <v>20</v>
      </c>
    </row>
    <row r="12" spans="1:7" x14ac:dyDescent="0.25">
      <c r="A12" s="100" t="s">
        <v>78</v>
      </c>
      <c r="B12" s="14" t="s">
        <v>90</v>
      </c>
      <c r="C12" s="47"/>
      <c r="D12" s="86"/>
      <c r="E12" s="128"/>
      <c r="F12" s="128"/>
      <c r="G12" s="20"/>
    </row>
    <row r="13" spans="1:7" x14ac:dyDescent="0.25">
      <c r="A13" s="100"/>
      <c r="B13" s="14"/>
      <c r="C13" s="21"/>
      <c r="D13" s="86"/>
      <c r="E13" s="128"/>
      <c r="F13" s="128">
        <f t="shared" ref="F13:F46" si="0">D13*E13*52</f>
        <v>0</v>
      </c>
      <c r="G13" s="20">
        <f t="shared" ref="G13:G47" si="1">F13/2</f>
        <v>0</v>
      </c>
    </row>
    <row r="14" spans="1:7" x14ac:dyDescent="0.25">
      <c r="A14" s="100"/>
      <c r="B14" s="14"/>
      <c r="C14" s="21"/>
      <c r="D14" s="86"/>
      <c r="E14" s="128"/>
      <c r="F14" s="128">
        <f t="shared" si="0"/>
        <v>0</v>
      </c>
      <c r="G14" s="20">
        <f t="shared" si="1"/>
        <v>0</v>
      </c>
    </row>
    <row r="15" spans="1:7" x14ac:dyDescent="0.25">
      <c r="A15" s="100"/>
      <c r="B15" s="14"/>
      <c r="C15" s="21"/>
      <c r="D15" s="86"/>
      <c r="E15" s="128"/>
      <c r="F15" s="128">
        <f t="shared" si="0"/>
        <v>0</v>
      </c>
      <c r="G15" s="20">
        <f t="shared" si="1"/>
        <v>0</v>
      </c>
    </row>
    <row r="16" spans="1:7" ht="12" customHeight="1" x14ac:dyDescent="0.25">
      <c r="A16" s="128"/>
      <c r="B16" s="14"/>
      <c r="C16" s="21"/>
      <c r="D16" s="86"/>
      <c r="E16" s="128"/>
      <c r="F16" s="128">
        <f t="shared" si="0"/>
        <v>0</v>
      </c>
      <c r="G16" s="20">
        <f t="shared" si="1"/>
        <v>0</v>
      </c>
    </row>
    <row r="17" spans="1:7" x14ac:dyDescent="0.25">
      <c r="A17" s="128" t="s">
        <v>78</v>
      </c>
      <c r="B17" s="18" t="s">
        <v>91</v>
      </c>
      <c r="C17" s="18"/>
      <c r="D17" s="86"/>
      <c r="E17" s="128"/>
      <c r="F17" s="128"/>
      <c r="G17" s="20"/>
    </row>
    <row r="18" spans="1:7" x14ac:dyDescent="0.25">
      <c r="A18" s="128"/>
      <c r="B18" s="18"/>
      <c r="C18" s="18"/>
      <c r="D18" s="86"/>
      <c r="E18" s="128"/>
      <c r="F18" s="128">
        <f t="shared" si="0"/>
        <v>0</v>
      </c>
      <c r="G18" s="20">
        <f t="shared" si="1"/>
        <v>0</v>
      </c>
    </row>
    <row r="19" spans="1:7" x14ac:dyDescent="0.25">
      <c r="A19" s="128"/>
      <c r="B19" s="18"/>
      <c r="C19" s="18"/>
      <c r="D19" s="86"/>
      <c r="E19" s="128"/>
      <c r="F19" s="128">
        <f t="shared" si="0"/>
        <v>0</v>
      </c>
      <c r="G19" s="20">
        <f t="shared" si="1"/>
        <v>0</v>
      </c>
    </row>
    <row r="20" spans="1:7" x14ac:dyDescent="0.25">
      <c r="A20" s="128"/>
      <c r="B20" s="18"/>
      <c r="C20" s="18"/>
      <c r="D20" s="86"/>
      <c r="E20" s="128"/>
      <c r="F20" s="128">
        <f t="shared" si="0"/>
        <v>0</v>
      </c>
      <c r="G20" s="20">
        <f t="shared" si="1"/>
        <v>0</v>
      </c>
    </row>
    <row r="21" spans="1:7" x14ac:dyDescent="0.25">
      <c r="A21" s="128"/>
      <c r="B21" s="18"/>
      <c r="C21" s="18"/>
      <c r="D21" s="86"/>
      <c r="E21" s="128"/>
      <c r="F21" s="128">
        <f t="shared" si="0"/>
        <v>0</v>
      </c>
      <c r="G21" s="20">
        <f t="shared" si="1"/>
        <v>0</v>
      </c>
    </row>
    <row r="22" spans="1:7" x14ac:dyDescent="0.25">
      <c r="A22" s="128" t="s">
        <v>78</v>
      </c>
      <c r="B22" s="18" t="s">
        <v>89</v>
      </c>
      <c r="C22" s="18"/>
      <c r="D22" s="86"/>
      <c r="E22" s="128"/>
      <c r="F22" s="128"/>
      <c r="G22" s="20"/>
    </row>
    <row r="23" spans="1:7" x14ac:dyDescent="0.25">
      <c r="A23" s="128"/>
      <c r="B23" s="18"/>
      <c r="C23" s="18"/>
      <c r="D23" s="86"/>
      <c r="E23" s="128"/>
      <c r="F23" s="128">
        <f t="shared" si="0"/>
        <v>0</v>
      </c>
      <c r="G23" s="20">
        <f t="shared" si="1"/>
        <v>0</v>
      </c>
    </row>
    <row r="24" spans="1:7" x14ac:dyDescent="0.25">
      <c r="A24" s="128"/>
      <c r="B24" s="18"/>
      <c r="C24" s="18"/>
      <c r="D24" s="86"/>
      <c r="E24" s="128"/>
      <c r="F24" s="128">
        <f t="shared" si="0"/>
        <v>0</v>
      </c>
      <c r="G24" s="20">
        <f t="shared" si="1"/>
        <v>0</v>
      </c>
    </row>
    <row r="25" spans="1:7" x14ac:dyDescent="0.25">
      <c r="A25" s="128"/>
      <c r="B25" s="18"/>
      <c r="C25" s="18"/>
      <c r="D25" s="86"/>
      <c r="E25" s="128"/>
      <c r="F25" s="128">
        <f t="shared" si="0"/>
        <v>0</v>
      </c>
      <c r="G25" s="20">
        <f t="shared" si="1"/>
        <v>0</v>
      </c>
    </row>
    <row r="26" spans="1:7" x14ac:dyDescent="0.25">
      <c r="A26" s="128"/>
      <c r="B26" s="18"/>
      <c r="C26" s="18"/>
      <c r="D26" s="86"/>
      <c r="E26" s="128"/>
      <c r="F26" s="128">
        <f t="shared" si="0"/>
        <v>0</v>
      </c>
      <c r="G26" s="20">
        <f t="shared" si="1"/>
        <v>0</v>
      </c>
    </row>
    <row r="27" spans="1:7" x14ac:dyDescent="0.25">
      <c r="A27" s="128"/>
      <c r="B27" s="18"/>
      <c r="C27" s="18"/>
      <c r="D27" s="86"/>
      <c r="E27" s="128"/>
      <c r="F27" s="128">
        <f t="shared" si="0"/>
        <v>0</v>
      </c>
      <c r="G27" s="20">
        <f t="shared" si="1"/>
        <v>0</v>
      </c>
    </row>
    <row r="28" spans="1:7" x14ac:dyDescent="0.25">
      <c r="A28" s="128"/>
      <c r="B28" s="18"/>
      <c r="C28" s="18"/>
      <c r="D28" s="86"/>
      <c r="E28" s="128"/>
      <c r="F28" s="128">
        <f t="shared" si="0"/>
        <v>0</v>
      </c>
      <c r="G28" s="20">
        <f t="shared" si="1"/>
        <v>0</v>
      </c>
    </row>
    <row r="29" spans="1:7" x14ac:dyDescent="0.25">
      <c r="A29" s="128"/>
      <c r="B29" s="18"/>
      <c r="C29" s="18"/>
      <c r="D29" s="86"/>
      <c r="E29" s="128"/>
      <c r="F29" s="128">
        <f t="shared" si="0"/>
        <v>0</v>
      </c>
      <c r="G29" s="20">
        <f t="shared" si="1"/>
        <v>0</v>
      </c>
    </row>
    <row r="30" spans="1:7" x14ac:dyDescent="0.25">
      <c r="A30" s="128"/>
      <c r="B30" s="18"/>
      <c r="C30" s="18"/>
      <c r="D30" s="86"/>
      <c r="E30" s="128"/>
      <c r="F30" s="128">
        <f t="shared" si="0"/>
        <v>0</v>
      </c>
      <c r="G30" s="20">
        <f t="shared" si="1"/>
        <v>0</v>
      </c>
    </row>
    <row r="31" spans="1:7" x14ac:dyDescent="0.25">
      <c r="A31" s="128"/>
      <c r="B31" s="18"/>
      <c r="C31" s="18"/>
      <c r="D31" s="86"/>
      <c r="E31" s="128"/>
      <c r="F31" s="128">
        <f t="shared" si="0"/>
        <v>0</v>
      </c>
      <c r="G31" s="20">
        <f t="shared" si="1"/>
        <v>0</v>
      </c>
    </row>
    <row r="32" spans="1:7" x14ac:dyDescent="0.25">
      <c r="A32" s="128"/>
      <c r="B32" s="18"/>
      <c r="C32" s="18"/>
      <c r="D32" s="86"/>
      <c r="E32" s="128"/>
      <c r="F32" s="128">
        <f t="shared" si="0"/>
        <v>0</v>
      </c>
      <c r="G32" s="20">
        <f t="shared" si="1"/>
        <v>0</v>
      </c>
    </row>
    <row r="33" spans="1:7" x14ac:dyDescent="0.25">
      <c r="A33" s="128"/>
      <c r="B33" s="18"/>
      <c r="C33" s="18"/>
      <c r="D33" s="86"/>
      <c r="E33" s="128"/>
      <c r="F33" s="128">
        <f t="shared" si="0"/>
        <v>0</v>
      </c>
      <c r="G33" s="20">
        <f t="shared" si="1"/>
        <v>0</v>
      </c>
    </row>
    <row r="34" spans="1:7" x14ac:dyDescent="0.25">
      <c r="A34" s="128"/>
      <c r="B34" s="18"/>
      <c r="C34" s="18"/>
      <c r="D34" s="86"/>
      <c r="E34" s="128"/>
      <c r="F34" s="128">
        <f t="shared" si="0"/>
        <v>0</v>
      </c>
      <c r="G34" s="20">
        <f t="shared" si="1"/>
        <v>0</v>
      </c>
    </row>
    <row r="35" spans="1:7" x14ac:dyDescent="0.25">
      <c r="A35" s="18"/>
      <c r="B35" s="18"/>
      <c r="C35" s="18"/>
      <c r="D35" s="86"/>
      <c r="E35" s="128"/>
      <c r="F35" s="128">
        <f t="shared" si="0"/>
        <v>0</v>
      </c>
      <c r="G35" s="20">
        <f t="shared" si="1"/>
        <v>0</v>
      </c>
    </row>
    <row r="36" spans="1:7" s="84" customFormat="1" ht="12.6" customHeight="1" x14ac:dyDescent="0.25">
      <c r="A36" s="82" t="s">
        <v>78</v>
      </c>
      <c r="B36" s="141" t="s">
        <v>162</v>
      </c>
      <c r="C36" s="83"/>
      <c r="D36" s="86"/>
      <c r="E36" s="128"/>
      <c r="F36" s="128"/>
      <c r="G36" s="20"/>
    </row>
    <row r="37" spans="1:7" s="84" customFormat="1" ht="12.6" customHeight="1" x14ac:dyDescent="0.25">
      <c r="A37" s="82"/>
      <c r="B37" s="141"/>
      <c r="C37" s="83"/>
      <c r="D37" s="86"/>
      <c r="E37" s="128"/>
      <c r="F37" s="128">
        <f>D37*E37*52</f>
        <v>0</v>
      </c>
      <c r="G37" s="20">
        <f t="shared" si="1"/>
        <v>0</v>
      </c>
    </row>
    <row r="38" spans="1:7" s="84" customFormat="1" ht="12.6" customHeight="1" x14ac:dyDescent="0.25">
      <c r="A38" s="82"/>
      <c r="B38" s="141"/>
      <c r="C38" s="83"/>
      <c r="D38" s="86"/>
      <c r="E38" s="128"/>
      <c r="F38" s="128">
        <f>D38*E38*52</f>
        <v>0</v>
      </c>
      <c r="G38" s="20">
        <f t="shared" si="1"/>
        <v>0</v>
      </c>
    </row>
    <row r="39" spans="1:7" s="84" customFormat="1" ht="13.95" customHeight="1" x14ac:dyDescent="0.25">
      <c r="A39" s="82"/>
      <c r="B39" s="141"/>
      <c r="C39" s="83"/>
      <c r="D39" s="86"/>
      <c r="E39" s="128"/>
      <c r="F39" s="128">
        <f t="shared" ref="F39" si="2">D39*E39*52</f>
        <v>0</v>
      </c>
      <c r="G39" s="20">
        <f t="shared" ref="G39" si="3">F39/2</f>
        <v>0</v>
      </c>
    </row>
    <row r="40" spans="1:7" s="84" customFormat="1" ht="13.95" customHeight="1" x14ac:dyDescent="0.25">
      <c r="A40" s="82"/>
      <c r="B40" s="141"/>
      <c r="C40" s="83"/>
      <c r="D40" s="86"/>
      <c r="E40" s="128"/>
      <c r="F40" s="128">
        <f t="shared" si="0"/>
        <v>0</v>
      </c>
      <c r="G40" s="20">
        <f t="shared" si="1"/>
        <v>0</v>
      </c>
    </row>
    <row r="41" spans="1:7" x14ac:dyDescent="0.25">
      <c r="A41" s="128" t="s">
        <v>78</v>
      </c>
      <c r="B41" s="18" t="s">
        <v>105</v>
      </c>
      <c r="C41" s="18"/>
      <c r="D41" s="86"/>
      <c r="E41" s="128"/>
      <c r="F41" s="128"/>
      <c r="G41" s="20"/>
    </row>
    <row r="42" spans="1:7" x14ac:dyDescent="0.25">
      <c r="A42" s="128"/>
      <c r="B42" s="25" t="s">
        <v>81</v>
      </c>
      <c r="C42" s="18"/>
      <c r="D42" s="86"/>
      <c r="E42" s="128"/>
      <c r="F42" s="128">
        <f t="shared" si="0"/>
        <v>0</v>
      </c>
      <c r="G42" s="20">
        <f t="shared" si="1"/>
        <v>0</v>
      </c>
    </row>
    <row r="43" spans="1:7" x14ac:dyDescent="0.25">
      <c r="A43" s="128"/>
      <c r="B43" s="25"/>
      <c r="C43" s="18"/>
      <c r="D43" s="86"/>
      <c r="E43" s="128"/>
      <c r="F43" s="128">
        <f t="shared" si="0"/>
        <v>0</v>
      </c>
      <c r="G43" s="20">
        <f t="shared" si="1"/>
        <v>0</v>
      </c>
    </row>
    <row r="44" spans="1:7" x14ac:dyDescent="0.25">
      <c r="A44" s="128"/>
      <c r="B44" s="142"/>
      <c r="C44" s="143"/>
      <c r="D44" s="86"/>
      <c r="E44" s="128"/>
      <c r="F44" s="128">
        <f t="shared" si="0"/>
        <v>0</v>
      </c>
      <c r="G44" s="20">
        <f t="shared" si="1"/>
        <v>0</v>
      </c>
    </row>
    <row r="45" spans="1:7" x14ac:dyDescent="0.25">
      <c r="A45" s="128"/>
      <c r="B45" s="18"/>
      <c r="C45" s="18"/>
      <c r="D45" s="86"/>
      <c r="E45" s="128"/>
      <c r="F45" s="128">
        <f t="shared" si="0"/>
        <v>0</v>
      </c>
      <c r="G45" s="20">
        <f t="shared" si="1"/>
        <v>0</v>
      </c>
    </row>
    <row r="46" spans="1:7" x14ac:dyDescent="0.25">
      <c r="A46" s="128"/>
      <c r="B46" s="18"/>
      <c r="C46" s="18"/>
      <c r="D46" s="86"/>
      <c r="E46" s="128"/>
      <c r="F46" s="128">
        <f t="shared" si="0"/>
        <v>0</v>
      </c>
      <c r="G46" s="20">
        <f t="shared" si="1"/>
        <v>0</v>
      </c>
    </row>
    <row r="47" spans="1:7" ht="13.8" thickBot="1" x14ac:dyDescent="0.3">
      <c r="A47" s="129"/>
      <c r="B47" s="130"/>
      <c r="C47" s="130"/>
      <c r="D47" s="86"/>
      <c r="E47" s="128"/>
      <c r="F47" s="128">
        <f>D47*E47*52</f>
        <v>0</v>
      </c>
      <c r="G47" s="20">
        <f t="shared" si="1"/>
        <v>0</v>
      </c>
    </row>
    <row r="48" spans="1:7" ht="27.6" thickTop="1" thickBot="1" x14ac:dyDescent="0.3">
      <c r="A48" s="24">
        <f>SUM(A12:A47)</f>
        <v>0</v>
      </c>
      <c r="B48" s="23" t="s">
        <v>92</v>
      </c>
      <c r="C48" s="22"/>
      <c r="D48" s="22"/>
      <c r="E48" s="24"/>
      <c r="F48" s="131">
        <f>SUM(F12:F47)</f>
        <v>0</v>
      </c>
      <c r="G48" s="132">
        <f>F48/2</f>
        <v>0</v>
      </c>
    </row>
    <row r="49" spans="1:7" ht="13.8" thickTop="1" x14ac:dyDescent="0.25"/>
    <row r="51" spans="1:7" x14ac:dyDescent="0.25">
      <c r="A51" s="254" t="s">
        <v>126</v>
      </c>
      <c r="B51" s="254"/>
      <c r="C51" s="254"/>
      <c r="D51" s="254"/>
      <c r="E51" s="254"/>
      <c r="F51" s="254"/>
      <c r="G51" s="254"/>
    </row>
  </sheetData>
  <mergeCells count="5">
    <mergeCell ref="A10:A11"/>
    <mergeCell ref="B10:B11"/>
    <mergeCell ref="A51:G51"/>
    <mergeCell ref="A2:G2"/>
    <mergeCell ref="C10:G10"/>
  </mergeCells>
  <phoneticPr fontId="11" type="noConversion"/>
  <dataValidations count="1">
    <dataValidation type="list" allowBlank="1" showInputMessage="1" showErrorMessage="1" sqref="C4 D7" xr:uid="{00000000-0002-0000-0300-000000000000}">
      <formula1>"-,Yes,No"</formula1>
    </dataValidation>
  </dataValidations>
  <pageMargins left="0.17" right="0.17" top="0.27" bottom="0.28999999999999998" header="0.28999999999999998" footer="0.28000000000000003"/>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6"/>
  <sheetViews>
    <sheetView zoomScaleNormal="100" workbookViewId="0">
      <selection activeCell="E17" sqref="E17"/>
    </sheetView>
  </sheetViews>
  <sheetFormatPr defaultColWidth="9.109375" defaultRowHeight="13.2" x14ac:dyDescent="0.25"/>
  <cols>
    <col min="1" max="1" width="10.5546875" style="88" customWidth="1"/>
    <col min="2" max="2" width="96.33203125" customWidth="1"/>
    <col min="9" max="9" width="23.5546875" customWidth="1"/>
  </cols>
  <sheetData>
    <row r="1" spans="1:3" x14ac:dyDescent="0.25">
      <c r="B1" s="125"/>
    </row>
    <row r="2" spans="1:3" x14ac:dyDescent="0.25">
      <c r="B2" s="88"/>
    </row>
    <row r="3" spans="1:3" ht="18" customHeight="1" x14ac:dyDescent="0.25">
      <c r="A3" s="126"/>
      <c r="B3" s="127" t="s">
        <v>148</v>
      </c>
    </row>
    <row r="4" spans="1:3" ht="18" customHeight="1" x14ac:dyDescent="0.25">
      <c r="A4" s="86"/>
      <c r="B4" s="18"/>
    </row>
    <row r="5" spans="1:3" ht="18" customHeight="1" x14ac:dyDescent="0.25">
      <c r="A5" s="92" t="s">
        <v>31</v>
      </c>
      <c r="B5" s="25" t="s">
        <v>19</v>
      </c>
    </row>
    <row r="6" spans="1:3" ht="18" customHeight="1" x14ac:dyDescent="0.25">
      <c r="A6" s="86">
        <v>7</v>
      </c>
      <c r="B6" s="18" t="s">
        <v>117</v>
      </c>
    </row>
    <row r="7" spans="1:3" ht="18" customHeight="1" x14ac:dyDescent="0.25">
      <c r="A7" s="86"/>
    </row>
    <row r="8" spans="1:3" ht="18" customHeight="1" x14ac:dyDescent="0.25">
      <c r="A8" s="86"/>
      <c r="B8" s="18"/>
    </row>
    <row r="9" spans="1:3" ht="18" customHeight="1" x14ac:dyDescent="0.25">
      <c r="A9" s="86"/>
      <c r="B9" s="25" t="s">
        <v>38</v>
      </c>
    </row>
    <row r="10" spans="1:3" ht="18" customHeight="1" x14ac:dyDescent="0.25">
      <c r="A10" s="86" t="s">
        <v>183</v>
      </c>
      <c r="B10" s="18" t="s">
        <v>184</v>
      </c>
    </row>
    <row r="11" spans="1:3" ht="18" customHeight="1" x14ac:dyDescent="0.25">
      <c r="A11" s="86"/>
    </row>
    <row r="12" spans="1:3" ht="18" customHeight="1" x14ac:dyDescent="0.25">
      <c r="A12" s="86" t="s">
        <v>118</v>
      </c>
      <c r="B12" s="87" t="s">
        <v>119</v>
      </c>
    </row>
    <row r="13" spans="1:3" ht="18" customHeight="1" x14ac:dyDescent="0.25">
      <c r="A13" s="86"/>
      <c r="B13" s="18"/>
    </row>
    <row r="14" spans="1:3" ht="18" customHeight="1" x14ac:dyDescent="0.25">
      <c r="A14" s="86"/>
      <c r="B14" s="18"/>
    </row>
    <row r="15" spans="1:3" ht="18" customHeight="1" x14ac:dyDescent="0.25">
      <c r="A15" s="86">
        <v>20</v>
      </c>
      <c r="B15" s="87" t="s">
        <v>120</v>
      </c>
      <c r="C15" s="89"/>
    </row>
    <row r="16" spans="1:3" ht="18" customHeight="1" x14ac:dyDescent="0.25">
      <c r="A16" s="86"/>
      <c r="B16" s="87"/>
      <c r="C16" s="89"/>
    </row>
    <row r="17" spans="1:2" ht="18" customHeight="1" x14ac:dyDescent="0.25">
      <c r="A17" s="86"/>
      <c r="B17" s="18"/>
    </row>
    <row r="18" spans="1:2" ht="18" customHeight="1" x14ac:dyDescent="0.25">
      <c r="A18" s="86">
        <v>21</v>
      </c>
      <c r="B18" s="18" t="s">
        <v>121</v>
      </c>
    </row>
    <row r="19" spans="1:2" ht="18" customHeight="1" x14ac:dyDescent="0.25">
      <c r="A19" s="86"/>
      <c r="B19" s="18"/>
    </row>
    <row r="20" spans="1:2" ht="18" customHeight="1" x14ac:dyDescent="0.25">
      <c r="A20" s="86"/>
      <c r="B20" s="18"/>
    </row>
    <row r="21" spans="1:2" ht="18" customHeight="1" x14ac:dyDescent="0.25">
      <c r="A21" s="86">
        <v>24</v>
      </c>
      <c r="B21" s="18" t="s">
        <v>122</v>
      </c>
    </row>
    <row r="22" spans="1:2" ht="18" customHeight="1" x14ac:dyDescent="0.25">
      <c r="A22" s="86"/>
      <c r="B22" s="18"/>
    </row>
    <row r="23" spans="1:2" ht="18" customHeight="1" x14ac:dyDescent="0.25">
      <c r="A23" s="86"/>
      <c r="B23" s="18"/>
    </row>
    <row r="24" spans="1:2" ht="18" customHeight="1" x14ac:dyDescent="0.25">
      <c r="A24" s="86">
        <v>26</v>
      </c>
      <c r="B24" s="18" t="s">
        <v>140</v>
      </c>
    </row>
    <row r="25" spans="1:2" ht="18" customHeight="1" x14ac:dyDescent="0.25">
      <c r="A25" s="86"/>
      <c r="B25" s="18"/>
    </row>
    <row r="26" spans="1:2" ht="18" customHeight="1" x14ac:dyDescent="0.25">
      <c r="A26" s="86">
        <v>27</v>
      </c>
      <c r="B26" s="18" t="s">
        <v>123</v>
      </c>
    </row>
    <row r="27" spans="1:2" ht="18" customHeight="1" x14ac:dyDescent="0.25">
      <c r="A27" s="86"/>
      <c r="B27" s="18"/>
    </row>
    <row r="28" spans="1:2" ht="18" customHeight="1" x14ac:dyDescent="0.25">
      <c r="A28" s="86">
        <v>42</v>
      </c>
      <c r="B28" s="18" t="s">
        <v>124</v>
      </c>
    </row>
    <row r="29" spans="1:2" ht="18" customHeight="1" x14ac:dyDescent="0.25">
      <c r="A29" s="86"/>
      <c r="B29" s="18"/>
    </row>
    <row r="30" spans="1:2" ht="18" customHeight="1" x14ac:dyDescent="0.25">
      <c r="A30" s="86"/>
      <c r="B30" s="18"/>
    </row>
    <row r="31" spans="1:2" ht="18" customHeight="1" x14ac:dyDescent="0.25">
      <c r="A31" s="86"/>
      <c r="B31" s="18"/>
    </row>
    <row r="32" spans="1:2" ht="14.25" customHeight="1" x14ac:dyDescent="0.25"/>
    <row r="36" spans="1:1" x14ac:dyDescent="0.25">
      <c r="A36" s="90" t="s">
        <v>88</v>
      </c>
    </row>
  </sheetData>
  <phoneticPr fontId="11" type="noConversion"/>
  <pageMargins left="0.27" right="0.24" top="1" bottom="0.59" header="0.5" footer="0.34"/>
  <pageSetup scale="97"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EEF5EC792714478C14EEA731A55F6F" ma:contentTypeVersion="1" ma:contentTypeDescription="Create a new document." ma:contentTypeScope="" ma:versionID="586cde3052a094f867cba1e834fc01fb">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44A3217A-E3F0-4AF1-BA4C-8852C1E6B7A9}"/>
</file>

<file path=customXml/itemProps2.xml><?xml version="1.0" encoding="utf-8"?>
<ds:datastoreItem xmlns:ds="http://schemas.openxmlformats.org/officeDocument/2006/customXml" ds:itemID="{681BA730-DE67-4B3F-8736-8D1F45EA79C1}"/>
</file>

<file path=customXml/itemProps3.xml><?xml version="1.0" encoding="utf-8"?>
<ds:datastoreItem xmlns:ds="http://schemas.openxmlformats.org/officeDocument/2006/customXml" ds:itemID="{99925815-E556-4FD6-BB54-B731329B50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Summary</vt:lpstr>
      <vt:lpstr>Revenue &amp; Expenses</vt:lpstr>
      <vt:lpstr>Fees &amp; Operating Grant Sch 1</vt:lpstr>
      <vt:lpstr>Salaries Schedule 2</vt:lpstr>
      <vt:lpstr>Explanatory Schedule 3</vt:lpstr>
      <vt:lpstr>'Fees &amp; Operating Grant Sch 1'!Print_Area</vt:lpstr>
      <vt:lpstr>'Revenue &amp; Expenses'!Print_Titles</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Government of Manitoba</dc:creator>
  <cp:lastModifiedBy>Olatunji, Adedoyin</cp:lastModifiedBy>
  <cp:lastPrinted>2025-05-20T12:55:17Z</cp:lastPrinted>
  <dcterms:created xsi:type="dcterms:W3CDTF">2000-09-29T13:38:42Z</dcterms:created>
  <dcterms:modified xsi:type="dcterms:W3CDTF">2025-06-11T20:12:30Z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0x01010018EEF5EC792714478C14EEA731A55F6F</vt:lpwstr>
  </property>
</Properties>
</file>