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ate1904="1" defaultThemeVersion="124226"/>
  <mc:AlternateContent xmlns:mc="http://schemas.openxmlformats.org/markup-compatibility/2006">
    <mc:Choice Requires="x15">
      <x15ac:absPath xmlns:x15ac="http://schemas.microsoft.com/office/spreadsheetml/2010/11/ac" url="I:\EAMInter\itmweb\iem\info\libmin\"/>
    </mc:Choice>
  </mc:AlternateContent>
  <bookViews>
    <workbookView xWindow="-90" yWindow="-90" windowWidth="23235" windowHeight="12690" tabRatio="862"/>
  </bookViews>
  <sheets>
    <sheet name="ReadMe" sheetId="7" r:id="rId1"/>
    <sheet name="Metadata" sheetId="12" r:id="rId2"/>
    <sheet name="Table 1_1" sheetId="22" r:id="rId3"/>
    <sheet name="PlotDat1" sheetId="10" state="hidden" r:id="rId4"/>
  </sheets>
  <definedNames>
    <definedName name="_gXY1">PlotDat1!$C$1:$D$10</definedName>
    <definedName name="Ellipse1_1">PlotDat1!$I$1:$J$33</definedName>
    <definedName name="Ellipse1_10">PlotDat1!$AA$1:$AB$33</definedName>
    <definedName name="Ellipse1_11">#REF!</definedName>
    <definedName name="Ellipse1_12">#REF!</definedName>
    <definedName name="Ellipse1_13">#REF!</definedName>
    <definedName name="Ellipse1_14">#REF!</definedName>
    <definedName name="Ellipse1_15">#REF!</definedName>
    <definedName name="Ellipse1_16">#REF!</definedName>
    <definedName name="Ellipse1_17">#REF!</definedName>
    <definedName name="Ellipse1_18">#REF!</definedName>
    <definedName name="Ellipse1_19">#REF!</definedName>
    <definedName name="Ellipse1_2">PlotDat1!$K$1:$L$33</definedName>
    <definedName name="Ellipse1_20">#REF!</definedName>
    <definedName name="Ellipse1_21">#REF!</definedName>
    <definedName name="Ellipse1_22">#REF!</definedName>
    <definedName name="Ellipse1_23">#REF!</definedName>
    <definedName name="Ellipse1_3">PlotDat1!$M$1:$N$33</definedName>
    <definedName name="Ellipse1_4">PlotDat1!$O$1:$P$33</definedName>
    <definedName name="Ellipse1_5">PlotDat1!$Q$1:$R$33</definedName>
    <definedName name="Ellipse1_6">PlotDat1!$S$1:$T$33</definedName>
    <definedName name="Ellipse1_7">PlotDat1!$U$1:$V$33</definedName>
    <definedName name="Ellipse1_8">PlotDat1!$W$1:$X$33</definedName>
    <definedName name="Ellipse1_9">PlotDat1!$Y$1:$Z$33</definedName>
    <definedName name="fdf_F">#REF!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2" i="22" l="1"/>
  <c r="Q11" i="22"/>
  <c r="Q10" i="22"/>
  <c r="Q9" i="22"/>
  <c r="Q8" i="22"/>
  <c r="Q7" i="22"/>
  <c r="Q6" i="22"/>
  <c r="Q5" i="22"/>
  <c r="Q4" i="22"/>
  <c r="Q3" i="22"/>
  <c r="Q14" i="22" l="1"/>
  <c r="Q15" i="22"/>
  <c r="Q16" i="22"/>
  <c r="Q17" i="22"/>
  <c r="Q18" i="22"/>
  <c r="Q19" i="22"/>
  <c r="Q20" i="22"/>
  <c r="Q21" i="22"/>
  <c r="Q22" i="22"/>
  <c r="Q23" i="22"/>
  <c r="Q24" i="22"/>
  <c r="Q13" i="22"/>
  <c r="P13" i="22"/>
  <c r="P14" i="22"/>
  <c r="P15" i="22"/>
  <c r="P16" i="22"/>
  <c r="P17" i="22"/>
  <c r="P18" i="22"/>
  <c r="P19" i="22"/>
  <c r="P20" i="22"/>
  <c r="P21" i="22"/>
  <c r="P22" i="22"/>
  <c r="P23" i="22"/>
  <c r="P24" i="22"/>
  <c r="P12" i="22"/>
  <c r="N24" i="22"/>
  <c r="M24" i="22"/>
  <c r="L24" i="22"/>
  <c r="N23" i="22"/>
  <c r="M23" i="22"/>
  <c r="L23" i="22"/>
  <c r="N22" i="22"/>
  <c r="M22" i="22"/>
  <c r="L22" i="22"/>
  <c r="N21" i="22"/>
  <c r="M21" i="22"/>
  <c r="L21" i="22"/>
  <c r="N20" i="22"/>
  <c r="M20" i="22"/>
  <c r="L20" i="22"/>
  <c r="N19" i="22"/>
  <c r="M19" i="22"/>
  <c r="L19" i="22"/>
  <c r="N18" i="22"/>
  <c r="M18" i="22"/>
  <c r="L18" i="22"/>
  <c r="N17" i="22"/>
  <c r="M17" i="22"/>
  <c r="L17" i="22"/>
  <c r="N16" i="22"/>
  <c r="M16" i="22"/>
  <c r="L16" i="22"/>
  <c r="N15" i="22"/>
  <c r="M15" i="22"/>
  <c r="L15" i="22"/>
  <c r="N14" i="22"/>
  <c r="M14" i="22"/>
  <c r="L14" i="22"/>
  <c r="N13" i="22"/>
  <c r="M13" i="22"/>
  <c r="L13" i="22"/>
  <c r="Q26" i="22" l="1"/>
  <c r="Q25" i="22"/>
  <c r="P25" i="22"/>
  <c r="P26" i="22"/>
  <c r="N26" i="22"/>
  <c r="N25" i="22"/>
  <c r="M12" i="22"/>
  <c r="M11" i="22"/>
  <c r="M10" i="22"/>
  <c r="M9" i="22"/>
  <c r="M8" i="22"/>
  <c r="M7" i="22"/>
  <c r="M6" i="22"/>
  <c r="M5" i="22"/>
  <c r="M4" i="22"/>
  <c r="M3" i="22"/>
  <c r="M26" i="22"/>
  <c r="M25" i="22"/>
  <c r="L4" i="22"/>
  <c r="L5" i="22"/>
  <c r="L6" i="22"/>
  <c r="L7" i="22"/>
  <c r="L8" i="22"/>
  <c r="L9" i="22"/>
  <c r="L10" i="22"/>
  <c r="L11" i="22"/>
  <c r="L12" i="22"/>
  <c r="L3" i="22"/>
  <c r="L26" i="22"/>
  <c r="L25" i="22"/>
  <c r="N12" i="22" l="1"/>
  <c r="P11" i="22"/>
  <c r="N11" i="22"/>
  <c r="P10" i="22"/>
  <c r="N10" i="22"/>
  <c r="P9" i="22"/>
  <c r="N9" i="22"/>
  <c r="P8" i="22"/>
  <c r="N8" i="22"/>
  <c r="P7" i="22"/>
  <c r="N7" i="22"/>
  <c r="P6" i="22"/>
  <c r="N6" i="22"/>
  <c r="P5" i="22"/>
  <c r="N5" i="22"/>
  <c r="P4" i="22"/>
  <c r="N4" i="22"/>
  <c r="P3" i="22"/>
  <c r="N3" i="22"/>
</calcChain>
</file>

<file path=xl/sharedStrings.xml><?xml version="1.0" encoding="utf-8"?>
<sst xmlns="http://schemas.openxmlformats.org/spreadsheetml/2006/main" count="244" uniqueCount="164">
  <si>
    <t>IsoLine</t>
  </si>
  <si>
    <t>ErrEll</t>
  </si>
  <si>
    <t>Source sheet</t>
  </si>
  <si>
    <t>Plot name</t>
  </si>
  <si>
    <t>Plot Type</t>
  </si>
  <si>
    <t>1st free col</t>
  </si>
  <si>
    <t>Sigma Level</t>
  </si>
  <si>
    <t>Absolute Errs</t>
  </si>
  <si>
    <t>Symbol Type</t>
  </si>
  <si>
    <t>Inverse Plot</t>
  </si>
  <si>
    <t>Color Plot</t>
  </si>
  <si>
    <t>3D plot</t>
  </si>
  <si>
    <t>Linear</t>
  </si>
  <si>
    <t>Data Range</t>
  </si>
  <si>
    <t>Filled Symbols</t>
  </si>
  <si>
    <t>ConcAge</t>
  </si>
  <si>
    <t>ConcSwap</t>
  </si>
  <si>
    <t>1st Symbol-row</t>
  </si>
  <si>
    <t>Manitoba Geological Survey</t>
  </si>
  <si>
    <t>When using information from this publication in other publications or presentations, due acknowledgment should be given to the Manitoba Geological Survey. The following reference format is recommended:</t>
  </si>
  <si>
    <t>E-mail: minesinfo@gov.mb.ca</t>
  </si>
  <si>
    <t>Website: www.manitoba.ca/minerals</t>
  </si>
  <si>
    <t>Table 1 Geochronological Da (3)</t>
  </si>
  <si>
    <t>Concordia1</t>
  </si>
  <si>
    <t>L5:P14</t>
  </si>
  <si>
    <t>Project_Number</t>
  </si>
  <si>
    <t>Project_Name</t>
  </si>
  <si>
    <t>Publication_Number</t>
  </si>
  <si>
    <t>Total_Samples_Analyzed</t>
  </si>
  <si>
    <t>NTS_Sheet_250K</t>
  </si>
  <si>
    <t>NTS_Sheet_50K</t>
  </si>
  <si>
    <t>Laboratory</t>
  </si>
  <si>
    <t>Size_Fraction_If_Applicable</t>
  </si>
  <si>
    <t>Project_Lead</t>
  </si>
  <si>
    <t>MGS</t>
  </si>
  <si>
    <t>Analytical_Method</t>
  </si>
  <si>
    <t>Lab_Analytical_Package_Code</t>
  </si>
  <si>
    <t>NAD83</t>
  </si>
  <si>
    <t>Project_Information</t>
  </si>
  <si>
    <t>Analysis_Information</t>
  </si>
  <si>
    <t xml:space="preserve">Sample_Medium </t>
  </si>
  <si>
    <t>Organization_Responsible</t>
  </si>
  <si>
    <t>Publication_Release_Date</t>
  </si>
  <si>
    <t>Datum_For_Sample_Locations</t>
  </si>
  <si>
    <t>Rock</t>
  </si>
  <si>
    <t>N/A</t>
  </si>
  <si>
    <t>Metadata</t>
  </si>
  <si>
    <t>Analysis_1</t>
  </si>
  <si>
    <t>Sample_Methodology</t>
  </si>
  <si>
    <t>Analytical_Digestion_If_Applicable</t>
  </si>
  <si>
    <t>UTM_ZONE</t>
  </si>
  <si>
    <t>Easting</t>
  </si>
  <si>
    <t>Northing</t>
  </si>
  <si>
    <t>Tel: 1-800-223-5215 (General Enquiry)</t>
  </si>
  <si>
    <t>Tel: 204-945-6569 (Resource Centre)</t>
  </si>
  <si>
    <t>Fax: 204-945-8427</t>
  </si>
  <si>
    <t>96-12-375A01</t>
  </si>
  <si>
    <t>107-12-1385A01</t>
  </si>
  <si>
    <t>96-12-308A01</t>
  </si>
  <si>
    <t>96-12-163A01</t>
  </si>
  <si>
    <t>96-12-220A01</t>
  </si>
  <si>
    <t>96-12-246B01</t>
  </si>
  <si>
    <t>96-12-040B01</t>
  </si>
  <si>
    <t>96-12-012A01</t>
  </si>
  <si>
    <t>107-12-1192A01</t>
  </si>
  <si>
    <t>107-12-1196A01</t>
  </si>
  <si>
    <t>Lithology</t>
  </si>
  <si>
    <t>εNdT</t>
  </si>
  <si>
    <t>S. Anderson</t>
  </si>
  <si>
    <t>53L; 53M; 63I</t>
  </si>
  <si>
    <t>53L6, 12, 13, 14, 15; 53M2; 63I9, 16</t>
  </si>
  <si>
    <t>Radiogenic Isotope Facility, Department of Earth &amp; Atmospheric Sciences, University of Alberta</t>
  </si>
  <si>
    <t>Sm-Nd</t>
  </si>
  <si>
    <t>15N</t>
  </si>
  <si>
    <t>by S. Anderson and T. Martins</t>
  </si>
  <si>
    <r>
      <t>This Data Repository Item supplements</t>
    </r>
    <r>
      <rPr>
        <sz val="11"/>
        <rFont val="Times New Roman"/>
        <family val="1"/>
      </rPr>
      <t>:</t>
    </r>
  </si>
  <si>
    <t>Compilation of Sm-Nd isotopes from the Oxford Lake–Knee Lake greenstone belt, northwestern Superior Province, Manitoba (parts of NTS 53L6, 12–15, 53M2, 63I9, 16)</t>
  </si>
  <si>
    <t>References</t>
  </si>
  <si>
    <t>36-97-3122-B1</t>
  </si>
  <si>
    <t>96-15-84-A2</t>
  </si>
  <si>
    <t>Lamprophyre</t>
  </si>
  <si>
    <t>Lamprophyric lapilli tuff</t>
  </si>
  <si>
    <t>Sample number</t>
  </si>
  <si>
    <t>Sm_ppm</t>
  </si>
  <si>
    <t>Nd_ppm</t>
  </si>
  <si>
    <t>not available</t>
  </si>
  <si>
    <t>CHUR @ T_Ma</t>
  </si>
  <si>
    <t>~T_Ma</t>
  </si>
  <si>
    <t>Basalt</t>
  </si>
  <si>
    <t>96-12-338-B1</t>
  </si>
  <si>
    <t>96-12-349-A1</t>
  </si>
  <si>
    <t>96-13-93-A1</t>
  </si>
  <si>
    <t>96-13-113-A1</t>
  </si>
  <si>
    <t>96-13-216-A1</t>
  </si>
  <si>
    <t>96-13-343-A1</t>
  </si>
  <si>
    <t>Granodiorite</t>
  </si>
  <si>
    <t>96-13-376-A1</t>
  </si>
  <si>
    <t>Gabbro</t>
  </si>
  <si>
    <t>96-16-325-A1</t>
  </si>
  <si>
    <t>96-16-369-A1</t>
  </si>
  <si>
    <t>96-17-453-A1</t>
  </si>
  <si>
    <t>107-13-334-A1</t>
  </si>
  <si>
    <t>107-12-1256-A1</t>
  </si>
  <si>
    <t>Komatiite</t>
  </si>
  <si>
    <t>Granitoid</t>
  </si>
  <si>
    <t>Tonalite</t>
  </si>
  <si>
    <t>Shoshonite</t>
  </si>
  <si>
    <t>Oxford Lake, OLG, Thomsen Island</t>
  </si>
  <si>
    <t>Knee Lake, OLG, ultramafic facies assoc</t>
  </si>
  <si>
    <t>Oxford Lake, Cat Eye Bay pluton</t>
  </si>
  <si>
    <t>Oxford Lake, HRG, Carghill Channel</t>
  </si>
  <si>
    <t>Oxford Lake, OLG, Taskipochikay</t>
  </si>
  <si>
    <t>Oxford Lake, HRG, Cat Eye Bay (lower)</t>
  </si>
  <si>
    <t>Oxford Lake, HRG, Cat Eye Bay (upper)</t>
  </si>
  <si>
    <t>Oxford Lake, HRG, Kanawastiwiwin Island</t>
  </si>
  <si>
    <t>Oxford Lake, HRG, Bleak Island</t>
  </si>
  <si>
    <t>Oxford Lake, HRG, Bjornson Island</t>
  </si>
  <si>
    <t>Oxford Lake, Semple River pluton</t>
  </si>
  <si>
    <t>Knee Lake, OLG, shoshonitic facies assoc</t>
  </si>
  <si>
    <t>Oxford Lake, Whitemud Lake pluton</t>
  </si>
  <si>
    <t>Location, Group, Unit name</t>
  </si>
  <si>
    <t>Oxford Lake, Bayly Lake complex</t>
  </si>
  <si>
    <t>Oxford Lake, HRG, Lynx Bay</t>
  </si>
  <si>
    <t>Oxford Lake, HRG, Cat Eye Bay (middle)</t>
  </si>
  <si>
    <t>Oxford Lake, HRG, Carghill</t>
  </si>
  <si>
    <t>Knee Lake, HRG</t>
  </si>
  <si>
    <t>Knee Lake, OLG, marine facies</t>
  </si>
  <si>
    <t>Data Repository Item DRI2019008</t>
  </si>
  <si>
    <t>Published 2019 by:
Manitoba Agriculture and Resource Development
Manitoba Geological Survey
360-1395 Ellice Avenue
Winnipeg, Manitoba
R3G 3P2 Canada</t>
  </si>
  <si>
    <r>
      <t>Anderson, S.D., Kremer, P.D. and Martins, T. 2012: Preliminary results of bedrock mapping at Oxford Lake, northwestern Superior Province, Manitoba (parts of NTS 53L12, 13, 63I9, 16);</t>
    </r>
    <r>
      <rPr>
        <i/>
        <sz val="11"/>
        <rFont val="Times New Roman"/>
        <family val="1"/>
      </rPr>
      <t xml:space="preserve"> in</t>
    </r>
    <r>
      <rPr>
        <sz val="11"/>
        <rFont val="Times New Roman"/>
        <family val="1"/>
      </rPr>
      <t xml:space="preserve"> Report of Activities 2012, Manitoba Innovation, Energy and Mines, Manitoba Geological Survey, p. 6–22.</t>
    </r>
  </si>
  <si>
    <r>
      <t xml:space="preserve">Anderson, S.D., Kremer, P.D. and Martins, T. 2013: Preliminary results of bedrock mapping at Oxford Lake, northwestern Superior province, Manitoba (parts of NTS 53L13, 14); </t>
    </r>
    <r>
      <rPr>
        <i/>
        <sz val="11"/>
        <rFont val="Times New Roman"/>
        <family val="1"/>
      </rPr>
      <t>in</t>
    </r>
    <r>
      <rPr>
        <sz val="11"/>
        <rFont val="Times New Roman"/>
        <family val="1"/>
      </rPr>
      <t xml:space="preserve"> Report of Activities 2013, Manitoba Mineral Resources, Manitoba Geological Survey, p. 7–22.</t>
    </r>
  </si>
  <si>
    <r>
      <t>Anderson, S.D., Syme, E.C., Corkery, M.T., Bailes, A.H. and Lin, S. 2015: Preliminary results of bedrock mapping at southern Knee Lake, northwestern Superior province, Manitoba (parts of NTS 53L14, 15);</t>
    </r>
    <r>
      <rPr>
        <i/>
        <sz val="11"/>
        <rFont val="Times New Roman"/>
        <family val="1"/>
      </rPr>
      <t xml:space="preserve"> in</t>
    </r>
    <r>
      <rPr>
        <sz val="11"/>
        <rFont val="Times New Roman"/>
        <family val="1"/>
      </rPr>
      <t xml:space="preserve"> Report of Activities 2015, Manitoba Mineral Resources, Manitoba Geological Survey, p. 9–23.</t>
    </r>
  </si>
  <si>
    <r>
      <t xml:space="preserve">Anderson, S.D. 2016: Preliminary results of bedrock mapping at central Knee Lake, northwestern Superior province, Manitoba (parts of NTS 53L15, 53M2); </t>
    </r>
    <r>
      <rPr>
        <i/>
        <sz val="11"/>
        <rFont val="Times New Roman"/>
        <family val="1"/>
      </rPr>
      <t>in</t>
    </r>
    <r>
      <rPr>
        <sz val="11"/>
        <rFont val="Times New Roman"/>
        <family val="1"/>
      </rPr>
      <t xml:space="preserve"> Report of Activities 2016, Manitoba Growth, Enterprise and Trade, Manitoba Geological Survey, p. 1–15.</t>
    </r>
  </si>
  <si>
    <r>
      <t>Anderson, S.D. 2016: Alkaline rocks at Oxford Lake and Knee Lake, northwestern Superior province, Manitoba
(NTS 53L13, 14, 15): preliminary results of new bedrock mapping and lithogeochemistry;</t>
    </r>
    <r>
      <rPr>
        <i/>
        <sz val="11"/>
        <rFont val="Times New Roman"/>
        <family val="1"/>
      </rPr>
      <t xml:space="preserve"> in </t>
    </r>
    <r>
      <rPr>
        <sz val="11"/>
        <rFont val="Times New Roman"/>
        <family val="1"/>
      </rPr>
      <t>Report of Activities 2016, Manitoba Growth, Enterprise and Trade, Manitoba Geological Survey, p. 16–27.</t>
    </r>
  </si>
  <si>
    <t>Anderson, S.D. 2017: Preliminary geology of the diamond occurrence at southern Knee Lake, Oxford Lake–Knee Lake greenstone belt, Manitoba (NTS 53L15); Manitoba Growth, Enterprise and Trade, Manitoba Geological Survey, Open File OF2017-3, 27 p.</t>
  </si>
  <si>
    <r>
      <t>Contents:</t>
    </r>
    <r>
      <rPr>
        <b/>
        <sz val="11"/>
        <color rgb="FFFF0000"/>
        <rFont val="Times New Roman"/>
        <family val="1"/>
      </rPr>
      <t xml:space="preserve"> </t>
    </r>
    <r>
      <rPr>
        <b/>
        <sz val="11"/>
        <rFont val="Times New Roman"/>
        <family val="1"/>
      </rPr>
      <t xml:space="preserve">                                                                                                                                                                        </t>
    </r>
    <r>
      <rPr>
        <sz val="11"/>
        <rFont val="Times New Roman"/>
        <family val="1"/>
      </rPr>
      <t xml:space="preserve">
</t>
    </r>
    <r>
      <rPr>
        <b/>
        <sz val="11"/>
        <rFont val="Times New Roman"/>
        <family val="1"/>
      </rPr>
      <t>Metadata</t>
    </r>
    <r>
      <rPr>
        <sz val="11"/>
        <rFont val="Times New Roman"/>
        <family val="1"/>
      </rPr>
      <t xml:space="preserve">
</t>
    </r>
    <r>
      <rPr>
        <b/>
        <sz val="11"/>
        <rFont val="Times New Roman"/>
        <family val="1"/>
      </rPr>
      <t xml:space="preserve">Table 1_1: </t>
    </r>
    <r>
      <rPr>
        <sz val="11"/>
        <rFont val="Times New Roman"/>
        <family val="1"/>
      </rPr>
      <t>Sm-Nd results from the Oxford Lake–Knee Lake greenstone belt.</t>
    </r>
  </si>
  <si>
    <t>Manitoba Agriculture and Resource Development does not assume any liability for errors that may occur. The digital data are provided as received from the author and have not been edited or formatted. Any third-party data are supplied on the understanding that they are for the sole use of the licensee, and will not be redistributed in any form, in whole or in part. Any references to proprietary software in the documentation and/or any use of proprietary data formats in this release do not constitute endorsement by Manitoba Agriculture and Resource Development of any manufacturer's product.</t>
  </si>
  <si>
    <r>
      <t>Anderson, S.D. and Martins, T. 2019: Compilation of Sm-Nd isotopes from the Oxford Lake–Knee Lake greenstone belt, northwestern Superior Province, Manitoba (parts of NTS 53L6, 12–15, 53M2, 63I9, 16); Manitoba Agriculture and Resource Development, Manitoba Geological Survey, Data Repository Item DRI2019008, Microsoft</t>
    </r>
    <r>
      <rPr>
        <vertAlign val="superscript"/>
        <sz val="11"/>
        <rFont val="Times New Roman"/>
        <family val="1"/>
      </rPr>
      <t>®</t>
    </r>
    <r>
      <rPr>
        <sz val="11"/>
        <rFont val="Times New Roman"/>
        <family val="1"/>
      </rPr>
      <t xml:space="preserve"> Excel</t>
    </r>
    <r>
      <rPr>
        <vertAlign val="superscript"/>
        <sz val="11"/>
        <rFont val="Times New Roman"/>
        <family val="1"/>
      </rPr>
      <t>®</t>
    </r>
    <r>
      <rPr>
        <sz val="11"/>
        <rFont val="Times New Roman"/>
        <family val="1"/>
      </rPr>
      <t xml:space="preserve"> file.</t>
    </r>
  </si>
  <si>
    <r>
      <t xml:space="preserve">NTS grid: </t>
    </r>
    <r>
      <rPr>
        <sz val="11"/>
        <rFont val="Times New Roman"/>
        <family val="1"/>
      </rPr>
      <t>53L6, 12–15, 53M2, 63I9, 16</t>
    </r>
  </si>
  <si>
    <t>DRI2019008</t>
  </si>
  <si>
    <t>MGS2012_006</t>
  </si>
  <si>
    <t xml:space="preserve">Oxford Lake–Knee Lake greenstone belt </t>
  </si>
  <si>
    <r>
      <t>24N HF + 16N HNO</t>
    </r>
    <r>
      <rPr>
        <vertAlign val="subscript"/>
        <sz val="10"/>
        <color theme="1"/>
        <rFont val="Arial"/>
        <family val="2"/>
      </rPr>
      <t>3</t>
    </r>
    <r>
      <rPr>
        <sz val="10"/>
        <color theme="1"/>
        <rFont val="Arial"/>
        <family val="2"/>
      </rPr>
      <t xml:space="preserve"> </t>
    </r>
  </si>
  <si>
    <t>Multi-Collector ICP-mass spectrometry</t>
  </si>
  <si>
    <r>
      <rPr>
        <b/>
        <sz val="10"/>
        <color theme="1"/>
        <rFont val="Arial"/>
        <family val="2"/>
      </rPr>
      <t>Table 1</t>
    </r>
    <r>
      <rPr>
        <sz val="10"/>
        <color theme="1"/>
        <rFont val="Arial"/>
        <family val="2"/>
      </rPr>
      <t>: Sm-Nd results from the Oxford Lake–Knee Lake greenstone belt.</t>
    </r>
  </si>
  <si>
    <r>
      <t>147</t>
    </r>
    <r>
      <rPr>
        <b/>
        <sz val="10"/>
        <rFont val="Arial"/>
        <family val="2"/>
      </rPr>
      <t>Sm/</t>
    </r>
    <r>
      <rPr>
        <b/>
        <vertAlign val="superscript"/>
        <sz val="10"/>
        <rFont val="Arial"/>
        <family val="2"/>
      </rPr>
      <t>144</t>
    </r>
    <r>
      <rPr>
        <b/>
        <sz val="10"/>
        <rFont val="Arial"/>
        <family val="2"/>
      </rPr>
      <t>Nd</t>
    </r>
  </si>
  <si>
    <r>
      <t>143</t>
    </r>
    <r>
      <rPr>
        <b/>
        <sz val="10"/>
        <rFont val="Arial"/>
        <family val="2"/>
      </rPr>
      <t>Nd/</t>
    </r>
    <r>
      <rPr>
        <b/>
        <vertAlign val="superscript"/>
        <sz val="10"/>
        <rFont val="Arial"/>
        <family val="2"/>
      </rPr>
      <t>144</t>
    </r>
    <r>
      <rPr>
        <b/>
        <sz val="10"/>
        <rFont val="Arial"/>
        <family val="2"/>
      </rPr>
      <t xml:space="preserve">Nd </t>
    </r>
    <r>
      <rPr>
        <b/>
        <vertAlign val="subscript"/>
        <sz val="10"/>
        <rFont val="Arial"/>
        <family val="2"/>
      </rPr>
      <t>0</t>
    </r>
  </si>
  <si>
    <r>
      <t xml:space="preserve">ɛNd </t>
    </r>
    <r>
      <rPr>
        <b/>
        <vertAlign val="subscript"/>
        <sz val="10"/>
        <rFont val="Arial"/>
        <family val="2"/>
      </rPr>
      <t>0</t>
    </r>
  </si>
  <si>
    <r>
      <t>143</t>
    </r>
    <r>
      <rPr>
        <b/>
        <sz val="10"/>
        <rFont val="Arial"/>
        <family val="2"/>
      </rPr>
      <t>Nd/</t>
    </r>
    <r>
      <rPr>
        <b/>
        <vertAlign val="superscript"/>
        <sz val="10"/>
        <rFont val="Arial"/>
        <family val="2"/>
      </rPr>
      <t>144</t>
    </r>
    <r>
      <rPr>
        <b/>
        <sz val="10"/>
        <rFont val="Arial"/>
        <family val="2"/>
      </rPr>
      <t xml:space="preserve">Nd </t>
    </r>
    <r>
      <rPr>
        <b/>
        <vertAlign val="subscript"/>
        <sz val="10"/>
        <rFont val="Arial"/>
        <family val="2"/>
      </rPr>
      <t>T</t>
    </r>
  </si>
  <si>
    <r>
      <t>T</t>
    </r>
    <r>
      <rPr>
        <b/>
        <vertAlign val="subscript"/>
        <sz val="10"/>
        <rFont val="Arial"/>
        <family val="2"/>
      </rPr>
      <t>DM</t>
    </r>
    <r>
      <rPr>
        <b/>
        <sz val="10"/>
        <rFont val="Arial"/>
        <family val="2"/>
      </rPr>
      <t>_Ga</t>
    </r>
  </si>
  <si>
    <r>
      <rPr>
        <b/>
        <vertAlign val="superscript"/>
        <sz val="10"/>
        <rFont val="Arial"/>
        <family val="2"/>
      </rPr>
      <t>145</t>
    </r>
    <r>
      <rPr>
        <b/>
        <sz val="10"/>
        <rFont val="Arial"/>
        <family val="2"/>
      </rPr>
      <t>Nd/</t>
    </r>
    <r>
      <rPr>
        <b/>
        <vertAlign val="superscript"/>
        <sz val="10"/>
        <rFont val="Arial"/>
        <family val="2"/>
      </rPr>
      <t>144</t>
    </r>
    <r>
      <rPr>
        <b/>
        <sz val="10"/>
        <rFont val="Arial"/>
        <family val="2"/>
      </rPr>
      <t>Nd</t>
    </r>
  </si>
  <si>
    <r>
      <t>T</t>
    </r>
    <r>
      <rPr>
        <vertAlign val="subscript"/>
        <sz val="10"/>
        <rFont val="Arial"/>
        <family val="2"/>
      </rPr>
      <t>DM</t>
    </r>
    <r>
      <rPr>
        <sz val="10"/>
        <rFont val="Arial"/>
        <family val="2"/>
      </rPr>
      <t xml:space="preserve"> not calculated for samples with </t>
    </r>
    <r>
      <rPr>
        <vertAlign val="superscript"/>
        <sz val="10"/>
        <rFont val="Arial"/>
        <family val="2"/>
      </rPr>
      <t>147</t>
    </r>
    <r>
      <rPr>
        <sz val="10"/>
        <rFont val="Arial"/>
        <family val="2"/>
      </rPr>
      <t>Sm/</t>
    </r>
    <r>
      <rPr>
        <vertAlign val="superscript"/>
        <sz val="10"/>
        <rFont val="Arial"/>
        <family val="2"/>
      </rPr>
      <t>144</t>
    </r>
    <r>
      <rPr>
        <sz val="10"/>
        <rFont val="Arial"/>
        <family val="2"/>
      </rPr>
      <t>Nd &gt; 0.14</t>
    </r>
  </si>
  <si>
    <r>
      <t xml:space="preserve">All samples relative to La Jolla </t>
    </r>
    <r>
      <rPr>
        <vertAlign val="superscript"/>
        <sz val="10"/>
        <rFont val="Arial"/>
        <family val="2"/>
      </rPr>
      <t>143</t>
    </r>
    <r>
      <rPr>
        <sz val="10"/>
        <rFont val="Arial"/>
        <family val="2"/>
      </rPr>
      <t>Nd/</t>
    </r>
    <r>
      <rPr>
        <vertAlign val="superscript"/>
        <sz val="10"/>
        <rFont val="Arial"/>
        <family val="2"/>
      </rPr>
      <t>144</t>
    </r>
    <r>
      <rPr>
        <sz val="10"/>
        <rFont val="Arial"/>
        <family val="2"/>
      </rPr>
      <t>Nd = 0.511850</t>
    </r>
  </si>
  <si>
    <r>
      <t xml:space="preserve">* Uncertainty is 2 standard errors on </t>
    </r>
    <r>
      <rPr>
        <vertAlign val="superscript"/>
        <sz val="10"/>
        <rFont val="Arial"/>
        <family val="2"/>
      </rPr>
      <t>143</t>
    </r>
    <r>
      <rPr>
        <sz val="10"/>
        <rFont val="Arial"/>
        <family val="2"/>
      </rPr>
      <t>Nd/</t>
    </r>
    <r>
      <rPr>
        <vertAlign val="superscript"/>
        <sz val="10"/>
        <rFont val="Arial"/>
        <family val="2"/>
      </rPr>
      <t>144</t>
    </r>
    <r>
      <rPr>
        <sz val="10"/>
        <rFont val="Arial"/>
        <family val="2"/>
      </rPr>
      <t>Nd</t>
    </r>
  </si>
  <si>
    <r>
      <t>T</t>
    </r>
    <r>
      <rPr>
        <vertAlign val="subscript"/>
        <sz val="10"/>
        <rFont val="Geneva"/>
      </rPr>
      <t>DM</t>
    </r>
    <r>
      <rPr>
        <sz val="10"/>
        <rFont val="Geneva"/>
      </rPr>
      <t xml:space="preserve"> uses the linear model of Goldstein et al. 1984</t>
    </r>
  </si>
  <si>
    <t>Uncertainty*</t>
  </si>
  <si>
    <t>Creaser, R.A., Erdmer, P., Stevens, R.A. and Grant, S.L. 1997: Tectonic affinity of the Nisultin and Anvil assemblage strata from the Teslin tectonic zone, northern Canadian Cordillera: constraints from neodymium isotope and geochemical evidence; Tectonics, v. 16, no. 1, p. 107–121.</t>
  </si>
  <si>
    <t xml:space="preserve">Goldstein, S.L., O’Nions, R.K. and Hamilton, P.J. 1984: A Sm-Nd isotopic study of atmospheric dusts and particulates from major river systems; Earth and Planetary Science Letters, v. 70, p. 221–236.
</t>
  </si>
  <si>
    <t>Tanaka, T., Togashi, S., Kamioka, H., Amakawa, H., Kagami, H., Hamamoto, T., Yuhara, M., Orihashi, Y., Yoneda, S., Shimizu, H., Kunimaru, T., Takahashi, K., Yanagi, T., Nakano, T., Fujimaki, H., Shinjo, R., Asahara, Y., Tanimizu, M. and Dragusanu C. 2000: JNdi-1: a neodymium isotopic reference in consistency with LaJolla neodymium; Chemical Geology, v. 168, p. 279–281.</t>
  </si>
  <si>
    <t>Schmidberger, S.S., Heaman, L.M., Simonetti, A., Creaser, R.A. and Whiteford, S. 2007: Lu-Hf, in-situ Sr and Pb isotope and trace element systematics for mantle eclogites from the Diavik diamond mine: evidence for Paleoproterozoic subduction beneath the Slave craton, Canada; Earth and Planetary Science Letters, v. 254, p. 55–68.</t>
  </si>
  <si>
    <t>Unterschutz, J.L.E., Creaser, R.A., Erdmer, P., Thompson, R.I. and Daughtry, K.L. 2002: North American margin origin of Quesnel terrane strata in the southern Canadian Cordillera: inferences from geochemical and Nd isotopic characteristics of Triassic metasedimentary rocks; Geological Society of America Bulletin, v. 114, p. 462–475.</t>
  </si>
  <si>
    <t>Wasserburg, G.J., Jacobsen, S.B., DePaolo, D.J. McCullouch, M.T. and Wen, T. 1981: Precise determination of  ratios, Sm and Nd isotopic abundances in standard solutions; Geochimica et Cosmochimica Acta, v. 45, p. 2311–2323.</t>
  </si>
  <si>
    <r>
      <t xml:space="preserve">The powders were accurately weighed and totally spiked with a known amount of mixed </t>
    </r>
    <r>
      <rPr>
        <vertAlign val="superscript"/>
        <sz val="10"/>
        <color theme="1"/>
        <rFont val="Arial"/>
        <family val="2"/>
      </rPr>
      <t>150</t>
    </r>
    <r>
      <rPr>
        <sz val="10"/>
        <color theme="1"/>
        <rFont val="Arial"/>
        <family val="2"/>
      </rPr>
      <t>Nd-</t>
    </r>
    <r>
      <rPr>
        <vertAlign val="superscript"/>
        <sz val="10"/>
        <color theme="1"/>
        <rFont val="Arial"/>
        <family val="2"/>
      </rPr>
      <t>149</t>
    </r>
    <r>
      <rPr>
        <sz val="10"/>
        <color theme="1"/>
        <rFont val="Arial"/>
        <family val="2"/>
      </rPr>
      <t>Sm tracer solution—this tracer is calibrated directly against the Caltech mixed Sm/Nd normal described by Wasserburg et al. (1981). Dissolution occurs in mixed 24N HF + 16N HNO</t>
    </r>
    <r>
      <rPr>
        <vertAlign val="subscript"/>
        <sz val="10"/>
        <color theme="1"/>
        <rFont val="Arial"/>
        <family val="2"/>
      </rPr>
      <t>3</t>
    </r>
    <r>
      <rPr>
        <sz val="10"/>
        <color theme="1"/>
        <rFont val="Arial"/>
        <family val="2"/>
      </rPr>
      <t xml:space="preserve"> media in sealed PFA Teflon vessels at 160°C for 6 days. The fluoride residue is converted to chloride with HCl, and Nd and Sm are separated by conventional cation and HDEHP-based chromatography. Chemical processing blanks are &lt;200 picograms of either Sm or Nd, and are insignificant relative to the amount of Sm or Nd analyzed for any rock sample. Further details can be found in Creaser et al. (1997) and Unterschutz et al. (2002). The isotopic composition of Nd is determined in static mode by Multi-Collector ICP-mass spectrometry (Schmidberger et al., 2007). All isotope ratios are normalized for variable mass fractionation to a value of </t>
    </r>
    <r>
      <rPr>
        <vertAlign val="superscript"/>
        <sz val="10"/>
        <color theme="1"/>
        <rFont val="Arial"/>
        <family val="2"/>
      </rPr>
      <t>146</t>
    </r>
    <r>
      <rPr>
        <sz val="10"/>
        <color theme="1"/>
        <rFont val="Arial"/>
        <family val="2"/>
      </rPr>
      <t>Nd/</t>
    </r>
    <r>
      <rPr>
        <vertAlign val="superscript"/>
        <sz val="10"/>
        <color theme="1"/>
        <rFont val="Arial"/>
        <family val="2"/>
      </rPr>
      <t>144</t>
    </r>
    <r>
      <rPr>
        <sz val="10"/>
        <color theme="1"/>
        <rFont val="Arial"/>
        <family val="2"/>
      </rPr>
      <t xml:space="preserve">Nd = 0.7219 using the exponential fractionation law. The </t>
    </r>
    <r>
      <rPr>
        <vertAlign val="superscript"/>
        <sz val="10"/>
        <color theme="1"/>
        <rFont val="Arial"/>
        <family val="2"/>
      </rPr>
      <t>143</t>
    </r>
    <r>
      <rPr>
        <sz val="10"/>
        <color theme="1"/>
        <rFont val="Arial"/>
        <family val="2"/>
      </rPr>
      <t>Nd/</t>
    </r>
    <r>
      <rPr>
        <vertAlign val="superscript"/>
        <sz val="10"/>
        <color theme="1"/>
        <rFont val="Arial"/>
        <family val="2"/>
      </rPr>
      <t>144</t>
    </r>
    <r>
      <rPr>
        <sz val="10"/>
        <color theme="1"/>
        <rFont val="Arial"/>
        <family val="2"/>
      </rPr>
      <t xml:space="preserve">Nd ratio of samples is presented here relative to a value of 0.511850 for the La Jolla Nd isotopic standard, monitored by use of an in-house Alfa Nd isotopic standard for each analytical session. Sm isotopic abundances are measured in static mode by Multi-Collector ICP-mass spectrometry, and are normalized for variable mass fractionation to a value of 1.17537 for </t>
    </r>
    <r>
      <rPr>
        <vertAlign val="superscript"/>
        <sz val="10"/>
        <color theme="1"/>
        <rFont val="Arial"/>
        <family val="2"/>
      </rPr>
      <t>152</t>
    </r>
    <r>
      <rPr>
        <sz val="10"/>
        <color theme="1"/>
        <rFont val="Arial"/>
        <family val="2"/>
      </rPr>
      <t>Sm/</t>
    </r>
    <r>
      <rPr>
        <vertAlign val="superscript"/>
        <sz val="10"/>
        <color theme="1"/>
        <rFont val="Arial"/>
        <family val="2"/>
      </rPr>
      <t>154</t>
    </r>
    <r>
      <rPr>
        <sz val="10"/>
        <color theme="1"/>
        <rFont val="Arial"/>
        <family val="2"/>
      </rPr>
      <t xml:space="preserve">Sm also using the exponential law. Using the same isotopic analysis and normalization procedures above, we analyze the Geological Survey of Japan Nd isotope standard “Shin Etsu: JNdi-1” (Tanaka et al., 2000) which has a </t>
    </r>
    <r>
      <rPr>
        <vertAlign val="superscript"/>
        <sz val="10"/>
        <color theme="1"/>
        <rFont val="Arial"/>
        <family val="2"/>
      </rPr>
      <t>143</t>
    </r>
    <r>
      <rPr>
        <sz val="10"/>
        <color theme="1"/>
        <rFont val="Arial"/>
        <family val="2"/>
      </rPr>
      <t>Nd/</t>
    </r>
    <r>
      <rPr>
        <vertAlign val="superscript"/>
        <sz val="10"/>
        <color theme="1"/>
        <rFont val="Arial"/>
        <family val="2"/>
      </rPr>
      <t>144</t>
    </r>
    <r>
      <rPr>
        <sz val="10"/>
        <color theme="1"/>
        <rFont val="Arial"/>
        <family val="2"/>
      </rPr>
      <t xml:space="preserve">Nd value of 0.512107 ±7 relative to a LaJolla </t>
    </r>
    <r>
      <rPr>
        <vertAlign val="superscript"/>
        <sz val="10"/>
        <color theme="1"/>
        <rFont val="Arial"/>
        <family val="2"/>
      </rPr>
      <t>143</t>
    </r>
    <r>
      <rPr>
        <sz val="10"/>
        <color theme="1"/>
        <rFont val="Arial"/>
        <family val="2"/>
      </rPr>
      <t>Nd/</t>
    </r>
    <r>
      <rPr>
        <vertAlign val="superscript"/>
        <sz val="10"/>
        <color theme="1"/>
        <rFont val="Arial"/>
        <family val="2"/>
      </rPr>
      <t>144</t>
    </r>
    <r>
      <rPr>
        <sz val="10"/>
        <color theme="1"/>
        <rFont val="Arial"/>
        <family val="2"/>
      </rPr>
      <t xml:space="preserve">Nd value of 0.511850, when normalized to </t>
    </r>
    <r>
      <rPr>
        <vertAlign val="superscript"/>
        <sz val="10"/>
        <color theme="1"/>
        <rFont val="Arial"/>
        <family val="2"/>
      </rPr>
      <t>146</t>
    </r>
    <r>
      <rPr>
        <sz val="10"/>
        <color theme="1"/>
        <rFont val="Arial"/>
        <family val="2"/>
      </rPr>
      <t>Nd/</t>
    </r>
    <r>
      <rPr>
        <vertAlign val="superscript"/>
        <sz val="10"/>
        <color theme="1"/>
        <rFont val="Arial"/>
        <family val="2"/>
      </rPr>
      <t>144</t>
    </r>
    <r>
      <rPr>
        <sz val="10"/>
        <color theme="1"/>
        <rFont val="Arial"/>
        <family val="2"/>
      </rPr>
      <t xml:space="preserve">Nd = 0.7219. The value of </t>
    </r>
    <r>
      <rPr>
        <vertAlign val="superscript"/>
        <sz val="10"/>
        <color theme="1"/>
        <rFont val="Arial"/>
        <family val="2"/>
      </rPr>
      <t>143</t>
    </r>
    <r>
      <rPr>
        <sz val="10"/>
        <color theme="1"/>
        <rFont val="Arial"/>
        <family val="2"/>
      </rPr>
      <t>Nd/</t>
    </r>
    <r>
      <rPr>
        <vertAlign val="superscript"/>
        <sz val="10"/>
        <color theme="1"/>
        <rFont val="Arial"/>
        <family val="2"/>
      </rPr>
      <t>144</t>
    </r>
    <r>
      <rPr>
        <sz val="10"/>
        <color theme="1"/>
        <rFont val="Arial"/>
        <family val="2"/>
      </rPr>
      <t xml:space="preserve">Nd determined for the JNdi-1 standard conducted during the analysis of the samples reported here was 0.512099 ±8 (2SE); the long-term average value is 0.512098 ±9 [1SD, n=112, past 10 years). Using the mixed </t>
    </r>
    <r>
      <rPr>
        <vertAlign val="superscript"/>
        <sz val="10"/>
        <color theme="1"/>
        <rFont val="Arial"/>
        <family val="2"/>
      </rPr>
      <t>150</t>
    </r>
    <r>
      <rPr>
        <sz val="10"/>
        <color theme="1"/>
        <rFont val="Arial"/>
        <family val="2"/>
      </rPr>
      <t>Nd-</t>
    </r>
    <r>
      <rPr>
        <vertAlign val="superscript"/>
        <sz val="10"/>
        <color theme="1"/>
        <rFont val="Arial"/>
        <family val="2"/>
      </rPr>
      <t>149</t>
    </r>
    <r>
      <rPr>
        <sz val="10"/>
        <color theme="1"/>
        <rFont val="Arial"/>
        <family val="2"/>
      </rPr>
      <t xml:space="preserve">Sm tracer, the measured </t>
    </r>
    <r>
      <rPr>
        <vertAlign val="superscript"/>
        <sz val="10"/>
        <color theme="1"/>
        <rFont val="Arial"/>
        <family val="2"/>
      </rPr>
      <t>147</t>
    </r>
    <r>
      <rPr>
        <sz val="10"/>
        <color theme="1"/>
        <rFont val="Arial"/>
        <family val="2"/>
      </rPr>
      <t>Sm/</t>
    </r>
    <r>
      <rPr>
        <vertAlign val="superscript"/>
        <sz val="10"/>
        <color theme="1"/>
        <rFont val="Arial"/>
        <family val="2"/>
      </rPr>
      <t>144</t>
    </r>
    <r>
      <rPr>
        <sz val="10"/>
        <color theme="1"/>
        <rFont val="Arial"/>
        <family val="2"/>
      </rPr>
      <t xml:space="preserve">Nd ratios for the international rock standard BCR-1 range from 0.1380 to 0.1382, suggesting reproducibility for </t>
    </r>
    <r>
      <rPr>
        <vertAlign val="superscript"/>
        <sz val="10"/>
        <color theme="1"/>
        <rFont val="Arial"/>
        <family val="2"/>
      </rPr>
      <t>147</t>
    </r>
    <r>
      <rPr>
        <sz val="10"/>
        <color theme="1"/>
        <rFont val="Arial"/>
        <family val="2"/>
      </rPr>
      <t>Sm/</t>
    </r>
    <r>
      <rPr>
        <vertAlign val="superscript"/>
        <sz val="10"/>
        <color theme="1"/>
        <rFont val="Arial"/>
        <family val="2"/>
      </rPr>
      <t>144</t>
    </r>
    <r>
      <rPr>
        <sz val="10"/>
        <color theme="1"/>
        <rFont val="Arial"/>
        <family val="2"/>
      </rPr>
      <t xml:space="preserve">Nd of ~±0.1% for real rock powders. The value of </t>
    </r>
    <r>
      <rPr>
        <vertAlign val="superscript"/>
        <sz val="10"/>
        <color theme="1"/>
        <rFont val="Arial"/>
        <family val="2"/>
      </rPr>
      <t>147</t>
    </r>
    <r>
      <rPr>
        <sz val="10"/>
        <color theme="1"/>
        <rFont val="Arial"/>
        <family val="2"/>
      </rPr>
      <t>Sm/</t>
    </r>
    <r>
      <rPr>
        <vertAlign val="superscript"/>
        <sz val="10"/>
        <color theme="1"/>
        <rFont val="Arial"/>
        <family val="2"/>
      </rPr>
      <t>144</t>
    </r>
    <r>
      <rPr>
        <sz val="10"/>
        <color theme="1"/>
        <rFont val="Arial"/>
        <family val="2"/>
      </rPr>
      <t>Nd determined for BCR-1 is within the range of reported literature values by isotope dilution methods.</t>
    </r>
  </si>
  <si>
    <r>
      <t xml:space="preserve">Abbreviations: </t>
    </r>
    <r>
      <rPr>
        <sz val="11"/>
        <rFont val="Times New Roman"/>
        <family val="1"/>
      </rPr>
      <t>CHUR, chondritic uniform reservoir; DM, depleted mantle; Ga, billion years; HDEHP, hydrogen di-Ethylhexyl phosphate; HRG, Hayes River group; ICP, inductively coupled plasma; Ma, million years; OLG, Oxford Lake group; T, time.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</si>
</sst>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0"/>
    <numFmt numFmtId="166" formatCode="0.0000"/>
    <numFmt numFmtId="167" formatCode="0.000"/>
  </numFmts>
  <fonts count="27">
    <font>
      <sz val="9"/>
      <name val="Geneva"/>
    </font>
    <font>
      <sz val="9"/>
      <color indexed="10"/>
      <name val="Geneva"/>
    </font>
    <font>
      <b/>
      <sz val="12"/>
      <name val="Times New Roman"/>
      <family val="1"/>
    </font>
    <font>
      <b/>
      <sz val="14"/>
      <name val="Times New Roman"/>
      <family val="1"/>
    </font>
    <font>
      <sz val="11"/>
      <name val="Times New Roman"/>
      <family val="1"/>
    </font>
    <font>
      <b/>
      <sz val="11"/>
      <name val="Times New Roman"/>
      <family val="1"/>
    </font>
    <font>
      <sz val="8"/>
      <name val="Geneva"/>
    </font>
    <font>
      <sz val="9"/>
      <color rgb="FF0070C0"/>
      <name val="Geneva"/>
    </font>
    <font>
      <b/>
      <sz val="11"/>
      <color rgb="FFFF0000"/>
      <name val="Times New Roman"/>
      <family val="1"/>
    </font>
    <font>
      <sz val="10"/>
      <name val="Arial"/>
      <family val="2"/>
    </font>
    <font>
      <sz val="11"/>
      <color rgb="FF000000"/>
      <name val="Calibri"/>
      <family val="2"/>
    </font>
    <font>
      <i/>
      <sz val="10"/>
      <color rgb="FFFF0000"/>
      <name val="Arial"/>
      <family val="2"/>
    </font>
    <font>
      <b/>
      <sz val="10"/>
      <name val="Arial"/>
      <family val="2"/>
    </font>
    <font>
      <sz val="10"/>
      <color theme="1"/>
      <name val="Arial"/>
      <family val="2"/>
    </font>
    <font>
      <i/>
      <sz val="11"/>
      <name val="Times New Roman"/>
      <family val="1"/>
    </font>
    <font>
      <vertAlign val="superscript"/>
      <sz val="11"/>
      <name val="Times New Roman"/>
      <family val="1"/>
    </font>
    <font>
      <b/>
      <sz val="10"/>
      <color rgb="FFFF0000"/>
      <name val="Arial"/>
      <family val="2"/>
    </font>
    <font>
      <vertAlign val="subscript"/>
      <sz val="10"/>
      <color theme="1"/>
      <name val="Arial"/>
      <family val="2"/>
    </font>
    <font>
      <vertAlign val="superscript"/>
      <sz val="10"/>
      <color theme="1"/>
      <name val="Arial"/>
      <family val="2"/>
    </font>
    <font>
      <b/>
      <sz val="10"/>
      <color theme="1"/>
      <name val="Arial"/>
      <family val="2"/>
    </font>
    <font>
      <b/>
      <vertAlign val="superscript"/>
      <sz val="10"/>
      <name val="Arial"/>
      <family val="2"/>
    </font>
    <font>
      <b/>
      <vertAlign val="subscript"/>
      <sz val="10"/>
      <name val="Arial"/>
      <family val="2"/>
    </font>
    <font>
      <sz val="10"/>
      <color rgb="FF000000"/>
      <name val="Arial"/>
      <family val="2"/>
    </font>
    <font>
      <sz val="10"/>
      <name val="Geneva"/>
    </font>
    <font>
      <vertAlign val="subscript"/>
      <sz val="10"/>
      <name val="Arial"/>
      <family val="2"/>
    </font>
    <font>
      <vertAlign val="superscript"/>
      <sz val="10"/>
      <name val="Arial"/>
      <family val="2"/>
    </font>
    <font>
      <vertAlign val="subscript"/>
      <sz val="10"/>
      <name val="Geneva"/>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auto="1"/>
      </left>
      <right/>
      <top/>
      <bottom/>
      <diagonal/>
    </border>
    <border>
      <left/>
      <right/>
      <top style="thin">
        <color indexed="64"/>
      </top>
      <bottom style="thin">
        <color indexed="64"/>
      </bottom>
      <diagonal/>
    </border>
    <border>
      <left/>
      <right/>
      <top/>
      <bottom style="thin">
        <color indexed="64"/>
      </bottom>
      <diagonal/>
    </border>
  </borders>
  <cellStyleXfs count="3">
    <xf numFmtId="0" fontId="0" fillId="0" borderId="0"/>
    <xf numFmtId="0" fontId="9" fillId="0" borderId="0"/>
    <xf numFmtId="0" fontId="10" fillId="0" borderId="0"/>
  </cellStyleXfs>
  <cellXfs count="103">
    <xf numFmtId="0" fontId="0" fillId="0" borderId="0" xfId="0"/>
    <xf numFmtId="0" fontId="0" fillId="0" borderId="0" xfId="0" applyAlignment="1">
      <alignment horizontal="right"/>
    </xf>
    <xf numFmtId="0" fontId="0" fillId="0" borderId="0" xfId="0" applyAlignment="1">
      <alignment horizontal="left"/>
    </xf>
    <xf numFmtId="49" fontId="0" fillId="0" borderId="0" xfId="0" applyNumberFormat="1" applyAlignment="1">
      <alignment horizontal="left"/>
    </xf>
    <xf numFmtId="0" fontId="1" fillId="0" borderId="0" xfId="0" applyFont="1"/>
    <xf numFmtId="0" fontId="2" fillId="2" borderId="1" xfId="0" applyFont="1" applyFill="1" applyBorder="1" applyAlignment="1">
      <alignment vertical="top" wrapText="1"/>
    </xf>
    <xf numFmtId="0" fontId="2" fillId="2" borderId="2" xfId="0" applyFont="1" applyFill="1" applyBorder="1" applyAlignment="1">
      <alignment vertical="top" wrapText="1"/>
    </xf>
    <xf numFmtId="0" fontId="3" fillId="2" borderId="2" xfId="0" applyFont="1" applyFill="1" applyBorder="1" applyAlignment="1">
      <alignment vertical="top" wrapText="1"/>
    </xf>
    <xf numFmtId="0" fontId="4" fillId="2" borderId="2" xfId="0" applyFont="1" applyFill="1" applyBorder="1" applyAlignment="1">
      <alignment vertical="top" wrapText="1"/>
    </xf>
    <xf numFmtId="0" fontId="5" fillId="0" borderId="2" xfId="0" applyFont="1" applyFill="1" applyBorder="1" applyAlignment="1">
      <alignment vertical="top" wrapText="1"/>
    </xf>
    <xf numFmtId="0" fontId="0" fillId="0" borderId="0" xfId="0" applyBorder="1"/>
    <xf numFmtId="0" fontId="0" fillId="0" borderId="0" xfId="0" applyAlignment="1">
      <alignment vertical="top"/>
    </xf>
    <xf numFmtId="0" fontId="1" fillId="0" borderId="0" xfId="0" applyFont="1" applyAlignment="1">
      <alignment vertical="top"/>
    </xf>
    <xf numFmtId="0" fontId="4" fillId="0" borderId="2" xfId="0" applyFont="1" applyBorder="1"/>
    <xf numFmtId="0" fontId="4" fillId="0" borderId="3" xfId="0" applyFont="1" applyBorder="1"/>
    <xf numFmtId="0" fontId="4" fillId="0" borderId="2" xfId="0" applyFont="1" applyFill="1" applyBorder="1" applyAlignment="1">
      <alignment vertical="top" wrapText="1"/>
    </xf>
    <xf numFmtId="0" fontId="7" fillId="0" borderId="0" xfId="0" applyFont="1"/>
    <xf numFmtId="0" fontId="7" fillId="0" borderId="0" xfId="0" applyFont="1" applyAlignment="1">
      <alignment wrapText="1"/>
    </xf>
    <xf numFmtId="0" fontId="0" fillId="0" borderId="0" xfId="0" applyAlignment="1">
      <alignment wrapText="1"/>
    </xf>
    <xf numFmtId="0" fontId="4" fillId="0" borderId="0" xfId="0" applyFont="1" applyBorder="1"/>
    <xf numFmtId="0" fontId="0" fillId="0" borderId="4" xfId="0" applyBorder="1"/>
    <xf numFmtId="0" fontId="11" fillId="0" borderId="0" xfId="0" applyFont="1"/>
    <xf numFmtId="0" fontId="12" fillId="0" borderId="0" xfId="0" applyFont="1"/>
    <xf numFmtId="0" fontId="9" fillId="0" borderId="0" xfId="0" applyNumberFormat="1" applyFont="1"/>
    <xf numFmtId="0" fontId="13" fillId="0" borderId="0" xfId="0" applyFont="1"/>
    <xf numFmtId="0" fontId="3" fillId="0" borderId="2" xfId="0" applyFont="1" applyFill="1" applyBorder="1" applyAlignment="1">
      <alignment vertical="top" wrapText="1"/>
    </xf>
    <xf numFmtId="0" fontId="4" fillId="0" borderId="0" xfId="0" applyFont="1" applyAlignment="1">
      <alignment wrapText="1"/>
    </xf>
    <xf numFmtId="165" fontId="9" fillId="0" borderId="0" xfId="0" applyNumberFormat="1" applyFont="1" applyBorder="1" applyAlignment="1">
      <alignment horizontal="center"/>
    </xf>
    <xf numFmtId="1" fontId="9" fillId="0" borderId="0" xfId="0" applyNumberFormat="1" applyFont="1" applyBorder="1" applyAlignment="1">
      <alignment horizontal="center"/>
    </xf>
    <xf numFmtId="0" fontId="2" fillId="0" borderId="2" xfId="0" applyFont="1" applyFill="1" applyBorder="1" applyAlignment="1">
      <alignment vertical="top" wrapText="1"/>
    </xf>
    <xf numFmtId="0" fontId="4" fillId="0" borderId="0" xfId="0" applyFont="1" applyAlignment="1">
      <alignment vertical="top" wrapText="1"/>
    </xf>
    <xf numFmtId="0" fontId="12" fillId="0" borderId="0" xfId="0" applyFont="1" applyBorder="1" applyAlignment="1">
      <alignment vertical="center"/>
    </xf>
    <xf numFmtId="0" fontId="16" fillId="0" borderId="0" xfId="0" applyFont="1" applyBorder="1"/>
    <xf numFmtId="0" fontId="9" fillId="0" borderId="0" xfId="0" applyFont="1"/>
    <xf numFmtId="0" fontId="12" fillId="0" borderId="0" xfId="0" applyFont="1" applyBorder="1"/>
    <xf numFmtId="0" fontId="9" fillId="0" borderId="0" xfId="0" applyFont="1" applyBorder="1"/>
    <xf numFmtId="0" fontId="13" fillId="0" borderId="0" xfId="0" applyFont="1" applyFill="1" applyBorder="1" applyAlignment="1">
      <alignment horizontal="left"/>
    </xf>
    <xf numFmtId="15" fontId="13" fillId="0" borderId="0" xfId="0" applyNumberFormat="1" applyFont="1" applyFill="1" applyBorder="1" applyAlignment="1">
      <alignment horizontal="left"/>
    </xf>
    <xf numFmtId="0" fontId="9" fillId="0" borderId="0" xfId="0" applyFont="1" applyFill="1" applyBorder="1"/>
    <xf numFmtId="0" fontId="11" fillId="0" borderId="0" xfId="0" applyFont="1" applyFill="1" applyBorder="1" applyAlignment="1">
      <alignment horizontal="left"/>
    </xf>
    <xf numFmtId="0" fontId="16" fillId="0" borderId="0" xfId="0" applyFont="1" applyAlignment="1">
      <alignment vertical="center" wrapText="1"/>
    </xf>
    <xf numFmtId="0" fontId="11" fillId="0" borderId="0" xfId="0" applyFont="1" applyAlignment="1">
      <alignment horizontal="center"/>
    </xf>
    <xf numFmtId="0" fontId="11" fillId="0" borderId="0" xfId="0" applyFont="1" applyFill="1" applyBorder="1" applyAlignment="1">
      <alignment horizontal="left" wrapText="1"/>
    </xf>
    <xf numFmtId="0" fontId="16" fillId="0" borderId="0" xfId="0" applyFont="1" applyFill="1" applyBorder="1"/>
    <xf numFmtId="0" fontId="13" fillId="0" borderId="0" xfId="0" applyFont="1" applyFill="1" applyBorder="1"/>
    <xf numFmtId="0" fontId="16" fillId="0" borderId="0" xfId="0" applyFont="1"/>
    <xf numFmtId="0" fontId="12" fillId="0" borderId="0" xfId="0" applyFont="1" applyFill="1" applyBorder="1" applyAlignment="1">
      <alignment vertical="top"/>
    </xf>
    <xf numFmtId="0" fontId="4" fillId="0" borderId="0" xfId="0" applyFont="1" applyFill="1" applyAlignment="1">
      <alignment vertical="top" wrapText="1"/>
    </xf>
    <xf numFmtId="0" fontId="13" fillId="0" borderId="0" xfId="0" applyFont="1" applyAlignment="1">
      <alignment horizontal="left" vertical="top" wrapText="1"/>
    </xf>
    <xf numFmtId="0" fontId="12" fillId="0" borderId="0" xfId="0" applyFont="1" applyBorder="1" applyAlignment="1">
      <alignment vertical="top"/>
    </xf>
    <xf numFmtId="0" fontId="13" fillId="0" borderId="0" xfId="0" applyFont="1" applyFill="1" applyBorder="1" applyAlignment="1">
      <alignment horizontal="center" vertical="top"/>
    </xf>
    <xf numFmtId="166" fontId="20" fillId="0" borderId="0" xfId="0" applyNumberFormat="1" applyFont="1" applyBorder="1" applyAlignment="1">
      <alignment horizontal="center"/>
    </xf>
    <xf numFmtId="165" fontId="20" fillId="0" borderId="0" xfId="0" applyNumberFormat="1" applyFont="1" applyBorder="1" applyAlignment="1">
      <alignment horizontal="center"/>
    </xf>
    <xf numFmtId="2" fontId="9" fillId="0" borderId="0" xfId="0" applyNumberFormat="1" applyFont="1" applyBorder="1" applyAlignment="1">
      <alignment horizontal="center"/>
    </xf>
    <xf numFmtId="0" fontId="9" fillId="0" borderId="0" xfId="0" applyFont="1" applyBorder="1" applyAlignment="1">
      <alignment horizontal="center"/>
    </xf>
    <xf numFmtId="0" fontId="12" fillId="0" borderId="5" xfId="0" applyFont="1" applyFill="1" applyBorder="1" applyAlignment="1">
      <alignment horizontal="center" vertical="center"/>
    </xf>
    <xf numFmtId="1" fontId="12" fillId="0" borderId="5" xfId="0" applyNumberFormat="1" applyFont="1" applyFill="1" applyBorder="1" applyAlignment="1">
      <alignment horizontal="center" vertical="center" wrapText="1"/>
    </xf>
    <xf numFmtId="2" fontId="12" fillId="0" borderId="5" xfId="0" applyNumberFormat="1" applyFont="1" applyBorder="1" applyAlignment="1">
      <alignment horizontal="center" vertical="center"/>
    </xf>
    <xf numFmtId="166" fontId="20" fillId="0" borderId="5" xfId="0" applyNumberFormat="1" applyFont="1" applyBorder="1" applyAlignment="1">
      <alignment horizontal="center" vertical="center"/>
    </xf>
    <xf numFmtId="165" fontId="20" fillId="0" borderId="5" xfId="0" applyNumberFormat="1" applyFont="1" applyBorder="1" applyAlignment="1">
      <alignment horizontal="center" vertical="center"/>
    </xf>
    <xf numFmtId="0" fontId="12" fillId="0" borderId="5" xfId="0" applyFont="1" applyBorder="1" applyAlignment="1">
      <alignment horizontal="center" vertical="center"/>
    </xf>
    <xf numFmtId="165" fontId="12" fillId="0" borderId="5" xfId="0" applyNumberFormat="1" applyFont="1" applyBorder="1" applyAlignment="1">
      <alignment horizontal="center" vertical="center"/>
    </xf>
    <xf numFmtId="0" fontId="12" fillId="0" borderId="0" xfId="0" applyFont="1" applyBorder="1" applyAlignment="1">
      <alignment horizontal="center" vertical="center"/>
    </xf>
    <xf numFmtId="0" fontId="9" fillId="0" borderId="0" xfId="0" applyFont="1" applyFill="1" applyBorder="1" applyAlignment="1">
      <alignment horizontal="center" vertical="center"/>
    </xf>
    <xf numFmtId="1" fontId="13" fillId="0" borderId="0" xfId="0" applyNumberFormat="1" applyFont="1" applyBorder="1" applyAlignment="1">
      <alignment horizontal="center"/>
    </xf>
    <xf numFmtId="2" fontId="9" fillId="0" borderId="0" xfId="0" applyNumberFormat="1" applyFont="1" applyBorder="1" applyAlignment="1">
      <alignment horizontal="center" vertical="center"/>
    </xf>
    <xf numFmtId="164" fontId="9" fillId="0" borderId="0" xfId="0" applyNumberFormat="1" applyFont="1" applyBorder="1" applyAlignment="1">
      <alignment horizontal="center" vertical="center"/>
    </xf>
    <xf numFmtId="166" fontId="9" fillId="0" borderId="0" xfId="0" applyNumberFormat="1" applyFont="1" applyBorder="1" applyAlignment="1">
      <alignment horizontal="center" vertical="center"/>
    </xf>
    <xf numFmtId="165" fontId="9" fillId="0" borderId="0" xfId="0" applyNumberFormat="1" applyFont="1" applyBorder="1" applyAlignment="1">
      <alignment horizontal="center" vertical="center"/>
    </xf>
    <xf numFmtId="164" fontId="9" fillId="0" borderId="0" xfId="0" applyNumberFormat="1" applyFont="1" applyBorder="1" applyAlignment="1">
      <alignment horizontal="center"/>
    </xf>
    <xf numFmtId="0" fontId="9" fillId="0" borderId="0" xfId="0" applyFont="1" applyBorder="1" applyAlignment="1">
      <alignment horizontal="center" vertical="center"/>
    </xf>
    <xf numFmtId="1" fontId="9" fillId="0" borderId="0" xfId="0" applyNumberFormat="1" applyFont="1" applyBorder="1" applyAlignment="1">
      <alignment horizontal="center" vertical="center"/>
    </xf>
    <xf numFmtId="167" fontId="23" fillId="0" borderId="0" xfId="0" applyNumberFormat="1" applyFont="1" applyBorder="1" applyAlignment="1">
      <alignment horizontal="center"/>
    </xf>
    <xf numFmtId="166" fontId="23" fillId="0" borderId="0" xfId="0" applyNumberFormat="1" applyFont="1" applyBorder="1" applyAlignment="1">
      <alignment horizontal="center"/>
    </xf>
    <xf numFmtId="165" fontId="23" fillId="0" borderId="0" xfId="0" applyNumberFormat="1" applyFont="1" applyBorder="1" applyAlignment="1">
      <alignment horizontal="center"/>
    </xf>
    <xf numFmtId="164" fontId="23" fillId="0" borderId="0" xfId="0" applyNumberFormat="1" applyFont="1" applyBorder="1" applyAlignment="1">
      <alignment horizontal="center"/>
    </xf>
    <xf numFmtId="2" fontId="23" fillId="0" borderId="0" xfId="0" applyNumberFormat="1" applyFont="1" applyBorder="1" applyAlignment="1">
      <alignment horizontal="center"/>
    </xf>
    <xf numFmtId="166" fontId="9" fillId="0" borderId="0" xfId="0" applyNumberFormat="1" applyFont="1" applyBorder="1" applyAlignment="1">
      <alignment horizontal="center"/>
    </xf>
    <xf numFmtId="0" fontId="9" fillId="0" borderId="6" xfId="0" applyFont="1" applyFill="1" applyBorder="1" applyAlignment="1">
      <alignment horizontal="center" vertical="center"/>
    </xf>
    <xf numFmtId="0" fontId="9" fillId="0" borderId="6" xfId="0" applyFont="1" applyBorder="1" applyAlignment="1">
      <alignment horizontal="center" vertical="center"/>
    </xf>
    <xf numFmtId="2" fontId="9" fillId="0" borderId="6" xfId="0" applyNumberFormat="1" applyFont="1" applyBorder="1" applyAlignment="1">
      <alignment horizontal="center"/>
    </xf>
    <xf numFmtId="166" fontId="9" fillId="0" borderId="6" xfId="0" applyNumberFormat="1" applyFont="1" applyBorder="1" applyAlignment="1">
      <alignment horizontal="center"/>
    </xf>
    <xf numFmtId="165" fontId="9" fillId="0" borderId="6" xfId="0" applyNumberFormat="1" applyFont="1" applyBorder="1" applyAlignment="1">
      <alignment horizontal="center"/>
    </xf>
    <xf numFmtId="164" fontId="9" fillId="0" borderId="6" xfId="0" applyNumberFormat="1" applyFont="1" applyBorder="1" applyAlignment="1">
      <alignment horizontal="center"/>
    </xf>
    <xf numFmtId="1" fontId="9" fillId="0" borderId="6" xfId="0" applyNumberFormat="1" applyFont="1" applyBorder="1" applyAlignment="1">
      <alignment horizontal="center"/>
    </xf>
    <xf numFmtId="164" fontId="9" fillId="0" borderId="6" xfId="0" applyNumberFormat="1" applyFont="1" applyBorder="1" applyAlignment="1">
      <alignment horizontal="center" vertical="center"/>
    </xf>
    <xf numFmtId="165" fontId="9" fillId="0" borderId="6" xfId="0" applyNumberFormat="1" applyFont="1" applyBorder="1" applyAlignment="1">
      <alignment horizontal="center" vertical="center"/>
    </xf>
    <xf numFmtId="0" fontId="9" fillId="0" borderId="0" xfId="0" applyFont="1" applyFill="1" applyBorder="1" applyAlignment="1">
      <alignment horizontal="center"/>
    </xf>
    <xf numFmtId="0" fontId="13" fillId="0" borderId="0" xfId="0" applyFont="1" applyAlignment="1">
      <alignment horizontal="center"/>
    </xf>
    <xf numFmtId="0" fontId="22" fillId="0" borderId="0" xfId="0" applyFont="1" applyAlignment="1">
      <alignment horizontal="center"/>
    </xf>
    <xf numFmtId="0" fontId="9" fillId="0" borderId="0" xfId="0" applyFont="1" applyAlignment="1">
      <alignment horizontal="center"/>
    </xf>
    <xf numFmtId="49" fontId="9" fillId="0" borderId="0" xfId="0" applyNumberFormat="1" applyFont="1" applyFill="1" applyBorder="1" applyAlignment="1">
      <alignment horizontal="left"/>
    </xf>
    <xf numFmtId="0" fontId="23" fillId="0" borderId="0" xfId="0" applyFont="1"/>
    <xf numFmtId="0" fontId="0" fillId="0" borderId="0" xfId="0" applyAlignment="1">
      <alignment vertical="top" wrapText="1"/>
    </xf>
    <xf numFmtId="0" fontId="4" fillId="0" borderId="0" xfId="0" applyNumberFormat="1" applyFont="1" applyFill="1" applyAlignment="1">
      <alignment vertical="top" wrapText="1"/>
    </xf>
    <xf numFmtId="17" fontId="12" fillId="0" borderId="5" xfId="0" applyNumberFormat="1" applyFont="1" applyFill="1" applyBorder="1" applyAlignment="1">
      <alignment horizontal="center" vertical="center"/>
    </xf>
    <xf numFmtId="0" fontId="22" fillId="0" borderId="0" xfId="0" applyFont="1" applyBorder="1" applyAlignment="1">
      <alignment horizontal="center"/>
    </xf>
    <xf numFmtId="0" fontId="22" fillId="0" borderId="6" xfId="0" applyFont="1" applyBorder="1" applyAlignment="1">
      <alignment horizontal="center"/>
    </xf>
    <xf numFmtId="0" fontId="9" fillId="0" borderId="6" xfId="0" applyFont="1" applyFill="1" applyBorder="1" applyAlignment="1">
      <alignment horizontal="center"/>
    </xf>
    <xf numFmtId="0" fontId="22" fillId="0" borderId="0" xfId="0" applyFont="1" applyFill="1" applyBorder="1" applyAlignment="1">
      <alignment horizontal="center"/>
    </xf>
    <xf numFmtId="0" fontId="22" fillId="0" borderId="6" xfId="0" applyFont="1" applyFill="1" applyBorder="1" applyAlignment="1">
      <alignment horizontal="center"/>
    </xf>
    <xf numFmtId="0" fontId="13" fillId="0" borderId="0" xfId="0" applyFont="1" applyAlignment="1">
      <alignment horizontal="left" vertical="top" wrapText="1"/>
    </xf>
    <xf numFmtId="0" fontId="13" fillId="0" borderId="0" xfId="0" applyFont="1" applyBorder="1" applyAlignment="1">
      <alignment horizontal="left" vertical="center" wrapText="1"/>
    </xf>
  </cellXfs>
  <cellStyles count="3">
    <cellStyle name="Normal" xfId="0" builtinId="0"/>
    <cellStyle name="Normal 2" xfId="2"/>
    <cellStyle name="Normal 3"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4200525</xdr:colOff>
      <xdr:row>0</xdr:row>
      <xdr:rowOff>47625</xdr:rowOff>
    </xdr:from>
    <xdr:to>
      <xdr:col>0</xdr:col>
      <xdr:colOff>6067425</xdr:colOff>
      <xdr:row>1</xdr:row>
      <xdr:rowOff>209550</xdr:rowOff>
    </xdr:to>
    <xdr:pic>
      <xdr:nvPicPr>
        <xdr:cNvPr id="3087" name="Picture 1" descr="GovMB_Logo_blk">
          <a:extLst>
            <a:ext uri="{FF2B5EF4-FFF2-40B4-BE49-F238E27FC236}">
              <a16:creationId xmlns:a16="http://schemas.microsoft.com/office/drawing/2014/main" id="{00000000-0008-0000-0000-00000F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00525" y="47625"/>
          <a:ext cx="186690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5"/>
  <sheetViews>
    <sheetView tabSelected="1" zoomScaleNormal="100" workbookViewId="0"/>
  </sheetViews>
  <sheetFormatPr defaultRowHeight="12"/>
  <cols>
    <col min="1" max="1" width="99.5703125" customWidth="1"/>
    <col min="2" max="2" width="51.28515625" customWidth="1"/>
  </cols>
  <sheetData>
    <row r="1" spans="1:2" ht="15.75">
      <c r="A1" s="5" t="s">
        <v>18</v>
      </c>
    </row>
    <row r="2" spans="1:2" ht="15.75">
      <c r="A2" s="29" t="s">
        <v>127</v>
      </c>
    </row>
    <row r="3" spans="1:2" ht="15" customHeight="1">
      <c r="A3" s="6"/>
    </row>
    <row r="4" spans="1:2" ht="56.25">
      <c r="A4" s="25" t="s">
        <v>76</v>
      </c>
    </row>
    <row r="5" spans="1:2" ht="15" customHeight="1">
      <c r="A5" s="7"/>
    </row>
    <row r="6" spans="1:2" ht="15">
      <c r="A6" s="15" t="s">
        <v>74</v>
      </c>
      <c r="B6" s="16"/>
    </row>
    <row r="7" spans="1:2">
      <c r="A7" s="20"/>
      <c r="B7" s="10"/>
    </row>
    <row r="8" spans="1:2" ht="15">
      <c r="A8" s="8" t="s">
        <v>75</v>
      </c>
    </row>
    <row r="9" spans="1:2" ht="45">
      <c r="A9" s="15" t="s">
        <v>129</v>
      </c>
    </row>
    <row r="10" spans="1:2" ht="45">
      <c r="A10" s="15" t="s">
        <v>130</v>
      </c>
    </row>
    <row r="11" spans="1:2" ht="45">
      <c r="A11" s="15" t="s">
        <v>131</v>
      </c>
    </row>
    <row r="12" spans="1:2" ht="45">
      <c r="A12" s="15" t="s">
        <v>132</v>
      </c>
    </row>
    <row r="13" spans="1:2" ht="45">
      <c r="A13" s="15" t="s">
        <v>133</v>
      </c>
    </row>
    <row r="14" spans="1:2" ht="45">
      <c r="A14" s="15" t="s">
        <v>134</v>
      </c>
    </row>
    <row r="15" spans="1:2" ht="15">
      <c r="A15" s="15"/>
      <c r="B15" s="18"/>
    </row>
    <row r="16" spans="1:2" ht="45">
      <c r="A16" s="9" t="s">
        <v>135</v>
      </c>
      <c r="B16" s="17"/>
    </row>
    <row r="17" spans="1:2" ht="15" customHeight="1">
      <c r="A17" s="9"/>
    </row>
    <row r="18" spans="1:2" ht="45">
      <c r="A18" s="9" t="s">
        <v>163</v>
      </c>
    </row>
    <row r="19" spans="1:2" ht="14.25">
      <c r="A19" s="9"/>
    </row>
    <row r="20" spans="1:2" ht="101.25" customHeight="1">
      <c r="A20" s="15" t="s">
        <v>136</v>
      </c>
    </row>
    <row r="21" spans="1:2" ht="37.5" customHeight="1">
      <c r="A21" s="15" t="s">
        <v>19</v>
      </c>
    </row>
    <row r="22" spans="1:2" ht="63">
      <c r="A22" s="15" t="s">
        <v>137</v>
      </c>
    </row>
    <row r="23" spans="1:2" ht="15">
      <c r="A23" s="9" t="s">
        <v>138</v>
      </c>
    </row>
    <row r="24" spans="1:2" ht="14.25">
      <c r="A24" s="9"/>
    </row>
    <row r="25" spans="1:2" ht="14.25">
      <c r="A25" s="9" t="s">
        <v>77</v>
      </c>
    </row>
    <row r="26" spans="1:2" s="26" customFormat="1" ht="45">
      <c r="A26" s="94" t="s">
        <v>156</v>
      </c>
      <c r="B26" s="93"/>
    </row>
    <row r="27" spans="1:2" s="26" customFormat="1" ht="32.25" customHeight="1">
      <c r="A27" s="47" t="s">
        <v>157</v>
      </c>
      <c r="B27" s="93"/>
    </row>
    <row r="28" spans="1:2" s="26" customFormat="1" ht="50.25" customHeight="1">
      <c r="A28" s="30" t="s">
        <v>159</v>
      </c>
    </row>
    <row r="29" spans="1:2" s="26" customFormat="1" ht="60">
      <c r="A29" s="30" t="s">
        <v>158</v>
      </c>
    </row>
    <row r="30" spans="1:2" s="26" customFormat="1" ht="48" customHeight="1">
      <c r="A30" s="30" t="s">
        <v>160</v>
      </c>
    </row>
    <row r="31" spans="1:2" s="26" customFormat="1" ht="38.25" customHeight="1">
      <c r="A31" s="30" t="s">
        <v>161</v>
      </c>
    </row>
    <row r="32" spans="1:2" s="11" customFormat="1" ht="90">
      <c r="A32" s="15" t="s">
        <v>128</v>
      </c>
      <c r="B32" s="12"/>
    </row>
    <row r="33" spans="1:2" ht="6.95" customHeight="1">
      <c r="A33" s="8"/>
    </row>
    <row r="34" spans="1:2" ht="15">
      <c r="A34" s="13" t="s">
        <v>53</v>
      </c>
      <c r="B34" s="4"/>
    </row>
    <row r="35" spans="1:2" ht="15">
      <c r="A35" s="13" t="s">
        <v>54</v>
      </c>
    </row>
    <row r="36" spans="1:2" ht="15">
      <c r="A36" s="13" t="s">
        <v>55</v>
      </c>
    </row>
    <row r="37" spans="1:2" ht="15">
      <c r="A37" s="13" t="s">
        <v>20</v>
      </c>
    </row>
    <row r="38" spans="1:2" ht="15">
      <c r="A38" s="14" t="s">
        <v>21</v>
      </c>
    </row>
    <row r="39" spans="1:2" ht="15">
      <c r="A39" s="19"/>
    </row>
    <row r="45" spans="1:2" ht="12.75">
      <c r="A45" s="22"/>
    </row>
  </sheetData>
  <phoneticPr fontId="6" type="noConversion"/>
  <pageMargins left="0.75" right="0.75" top="0.7" bottom="0.7" header="0.5" footer="0.5"/>
  <pageSetup fitToHeight="0" orientation="portrait" horizontalDpi="4294967294" vertic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workbookViewId="0"/>
  </sheetViews>
  <sheetFormatPr defaultColWidth="9.140625" defaultRowHeight="12.75"/>
  <cols>
    <col min="1" max="1" width="36.5703125" style="33" customWidth="1"/>
    <col min="2" max="2" width="82.140625" style="33" customWidth="1"/>
    <col min="3" max="3" width="45.28515625" style="33" customWidth="1"/>
    <col min="4" max="4" width="33.42578125" style="33" customWidth="1"/>
    <col min="5" max="16384" width="9.140625" style="33"/>
  </cols>
  <sheetData>
    <row r="1" spans="1:5" ht="23.25" customHeight="1">
      <c r="A1" s="31" t="s">
        <v>46</v>
      </c>
      <c r="B1" s="32"/>
    </row>
    <row r="2" spans="1:5">
      <c r="A2" s="34" t="s">
        <v>38</v>
      </c>
      <c r="B2" s="35"/>
    </row>
    <row r="3" spans="1:5">
      <c r="A3" s="35" t="s">
        <v>25</v>
      </c>
      <c r="B3" s="36" t="s">
        <v>140</v>
      </c>
    </row>
    <row r="4" spans="1:5">
      <c r="A4" s="35" t="s">
        <v>26</v>
      </c>
      <c r="B4" s="36" t="s">
        <v>141</v>
      </c>
    </row>
    <row r="5" spans="1:5">
      <c r="A5" s="35" t="s">
        <v>33</v>
      </c>
      <c r="B5" s="36" t="s">
        <v>68</v>
      </c>
    </row>
    <row r="6" spans="1:5">
      <c r="A6" s="35" t="s">
        <v>42</v>
      </c>
      <c r="B6" s="37">
        <v>42360</v>
      </c>
    </row>
    <row r="7" spans="1:5">
      <c r="A7" s="35" t="s">
        <v>27</v>
      </c>
      <c r="B7" s="36" t="s">
        <v>139</v>
      </c>
    </row>
    <row r="8" spans="1:5">
      <c r="A8" s="35" t="s">
        <v>41</v>
      </c>
      <c r="B8" s="36" t="s">
        <v>34</v>
      </c>
    </row>
    <row r="9" spans="1:5">
      <c r="A9" s="35" t="s">
        <v>28</v>
      </c>
      <c r="B9" s="36">
        <v>24</v>
      </c>
    </row>
    <row r="10" spans="1:5">
      <c r="A10" s="35" t="s">
        <v>29</v>
      </c>
      <c r="B10" s="36" t="s">
        <v>69</v>
      </c>
    </row>
    <row r="11" spans="1:5">
      <c r="A11" s="35" t="s">
        <v>30</v>
      </c>
      <c r="B11" s="36" t="s">
        <v>70</v>
      </c>
    </row>
    <row r="12" spans="1:5">
      <c r="A12" s="38" t="s">
        <v>43</v>
      </c>
      <c r="B12" s="36" t="s">
        <v>37</v>
      </c>
    </row>
    <row r="13" spans="1:5">
      <c r="A13" s="38"/>
      <c r="B13" s="36"/>
    </row>
    <row r="14" spans="1:5" ht="18" customHeight="1">
      <c r="A14" s="46" t="s">
        <v>48</v>
      </c>
      <c r="B14" s="39"/>
    </row>
    <row r="15" spans="1:5" ht="232.5" customHeight="1">
      <c r="A15" s="101" t="s">
        <v>162</v>
      </c>
      <c r="B15" s="101"/>
      <c r="C15" s="40"/>
      <c r="E15" s="22"/>
    </row>
    <row r="16" spans="1:5" ht="17.25" customHeight="1">
      <c r="A16" s="48"/>
      <c r="B16" s="48"/>
      <c r="C16" s="40"/>
      <c r="E16" s="22"/>
    </row>
    <row r="17" spans="1:4" ht="15.75" customHeight="1">
      <c r="A17" s="49" t="s">
        <v>39</v>
      </c>
      <c r="B17" s="50" t="s">
        <v>47</v>
      </c>
      <c r="C17" s="41"/>
      <c r="D17" s="41"/>
    </row>
    <row r="18" spans="1:4">
      <c r="A18" s="35" t="s">
        <v>31</v>
      </c>
      <c r="B18" s="24" t="s">
        <v>71</v>
      </c>
      <c r="C18" s="39"/>
      <c r="D18" s="39"/>
    </row>
    <row r="19" spans="1:4">
      <c r="A19" s="35" t="s">
        <v>40</v>
      </c>
      <c r="B19" s="36" t="s">
        <v>44</v>
      </c>
      <c r="C19" s="39"/>
      <c r="D19" s="39"/>
    </row>
    <row r="20" spans="1:4">
      <c r="A20" s="35" t="s">
        <v>32</v>
      </c>
      <c r="B20" s="36" t="s">
        <v>45</v>
      </c>
      <c r="C20" s="39"/>
      <c r="D20" s="39"/>
    </row>
    <row r="21" spans="1:4" ht="15.75" customHeight="1">
      <c r="A21" s="35" t="s">
        <v>49</v>
      </c>
      <c r="B21" s="24" t="s">
        <v>142</v>
      </c>
      <c r="C21" s="21"/>
      <c r="D21" s="42"/>
    </row>
    <row r="22" spans="1:4">
      <c r="A22" s="35" t="s">
        <v>35</v>
      </c>
      <c r="B22" s="36" t="s">
        <v>143</v>
      </c>
      <c r="C22" s="39"/>
      <c r="D22" s="39"/>
    </row>
    <row r="23" spans="1:4">
      <c r="A23" s="35" t="s">
        <v>36</v>
      </c>
      <c r="B23" s="36" t="s">
        <v>72</v>
      </c>
      <c r="C23" s="39"/>
      <c r="D23" s="39"/>
    </row>
    <row r="24" spans="1:4">
      <c r="A24" s="43"/>
      <c r="B24" s="44"/>
    </row>
    <row r="25" spans="1:4">
      <c r="A25" s="45"/>
      <c r="B25" s="24"/>
    </row>
    <row r="26" spans="1:4">
      <c r="A26" s="35"/>
    </row>
    <row r="27" spans="1:4">
      <c r="A27" s="35"/>
    </row>
    <row r="28" spans="1:4">
      <c r="A28" s="35"/>
    </row>
    <row r="29" spans="1:4">
      <c r="A29" s="22"/>
    </row>
    <row r="30" spans="1:4">
      <c r="A30" s="23"/>
    </row>
    <row r="31" spans="1:4">
      <c r="A31" s="23"/>
    </row>
    <row r="32" spans="1:4">
      <c r="A32" s="23"/>
    </row>
    <row r="34" spans="1:2">
      <c r="B34" s="21"/>
    </row>
    <row r="41" spans="1:2">
      <c r="A41" s="35"/>
    </row>
    <row r="42" spans="1:2">
      <c r="A42" s="35"/>
    </row>
    <row r="43" spans="1:2">
      <c r="B43" s="21"/>
    </row>
    <row r="44" spans="1:2">
      <c r="B44" s="21"/>
    </row>
    <row r="45" spans="1:2">
      <c r="B45" s="21"/>
    </row>
    <row r="46" spans="1:2">
      <c r="B46" s="21"/>
    </row>
  </sheetData>
  <mergeCells count="1">
    <mergeCell ref="A15:B1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96"/>
  <sheetViews>
    <sheetView workbookViewId="0">
      <selection sqref="A1:H1"/>
    </sheetView>
  </sheetViews>
  <sheetFormatPr defaultColWidth="9.140625" defaultRowHeight="12.75"/>
  <cols>
    <col min="1" max="1" width="18.140625" style="90" customWidth="1"/>
    <col min="2" max="4" width="15.85546875" style="90" customWidth="1"/>
    <col min="5" max="5" width="19.5703125" style="90" customWidth="1"/>
    <col min="6" max="6" width="33.85546875" style="90" bestFit="1" customWidth="1"/>
    <col min="7" max="7" width="16.140625" style="90" customWidth="1"/>
    <col min="8" max="8" width="11.5703125" style="90" customWidth="1"/>
    <col min="9" max="9" width="12.28515625" style="33" customWidth="1"/>
    <col min="10" max="11" width="12" style="33" customWidth="1"/>
    <col min="12" max="12" width="10.5703125" style="33" customWidth="1"/>
    <col min="13" max="13" width="12.140625" style="33" customWidth="1"/>
    <col min="14" max="15" width="9.140625" style="33"/>
    <col min="16" max="16" width="9.140625" style="33" customWidth="1"/>
    <col min="17" max="17" width="15.140625" style="33" customWidth="1"/>
    <col min="18" max="18" width="12.28515625" style="33" customWidth="1"/>
    <col min="19" max="16384" width="9.140625" style="33"/>
  </cols>
  <sheetData>
    <row r="1" spans="1:18" ht="23.45" customHeight="1">
      <c r="A1" s="102" t="s">
        <v>144</v>
      </c>
      <c r="B1" s="102"/>
      <c r="C1" s="102"/>
      <c r="D1" s="102"/>
      <c r="E1" s="102"/>
      <c r="F1" s="102"/>
      <c r="G1" s="102"/>
      <c r="H1" s="102"/>
      <c r="I1" s="51"/>
      <c r="J1" s="52"/>
    </row>
    <row r="2" spans="1:18" s="62" customFormat="1" ht="22.15" customHeight="1">
      <c r="A2" s="95" t="s">
        <v>82</v>
      </c>
      <c r="B2" s="55" t="s">
        <v>50</v>
      </c>
      <c r="C2" s="56" t="s">
        <v>51</v>
      </c>
      <c r="D2" s="56" t="s">
        <v>52</v>
      </c>
      <c r="E2" s="56" t="s">
        <v>66</v>
      </c>
      <c r="F2" s="95" t="s">
        <v>120</v>
      </c>
      <c r="G2" s="57" t="s">
        <v>83</v>
      </c>
      <c r="H2" s="57" t="s">
        <v>84</v>
      </c>
      <c r="I2" s="58" t="s">
        <v>145</v>
      </c>
      <c r="J2" s="59" t="s">
        <v>146</v>
      </c>
      <c r="K2" s="60" t="s">
        <v>155</v>
      </c>
      <c r="L2" s="61" t="s">
        <v>147</v>
      </c>
      <c r="M2" s="59" t="s">
        <v>148</v>
      </c>
      <c r="N2" s="60" t="s">
        <v>149</v>
      </c>
      <c r="O2" s="60" t="s">
        <v>87</v>
      </c>
      <c r="P2" s="60" t="s">
        <v>67</v>
      </c>
      <c r="Q2" s="60" t="s">
        <v>86</v>
      </c>
      <c r="R2" s="61" t="s">
        <v>150</v>
      </c>
    </row>
    <row r="3" spans="1:18" s="70" customFormat="1">
      <c r="A3" s="63" t="s">
        <v>56</v>
      </c>
      <c r="B3" s="63" t="s">
        <v>73</v>
      </c>
      <c r="C3" s="64">
        <v>332791.55855100002</v>
      </c>
      <c r="D3" s="64">
        <v>6075317.6592499996</v>
      </c>
      <c r="E3" s="63" t="s">
        <v>104</v>
      </c>
      <c r="F3" s="70" t="s">
        <v>109</v>
      </c>
      <c r="G3" s="65">
        <v>2.7374428343240216</v>
      </c>
      <c r="H3" s="66">
        <v>17.84630031376318</v>
      </c>
      <c r="I3" s="67">
        <v>9.2748326921225088E-2</v>
      </c>
      <c r="J3" s="68">
        <v>0.51078780883323605</v>
      </c>
      <c r="K3" s="68">
        <v>7.0013945287992027E-6</v>
      </c>
      <c r="L3" s="69">
        <f>((J3/0.512638)-1)*10000</f>
        <v>-36.09157274263697</v>
      </c>
      <c r="M3" s="27">
        <f>J3-(I3*(EXP(0.00000000000654*O3*1000000)-1))</f>
        <v>0.50913242674447112</v>
      </c>
      <c r="N3" s="65">
        <f t="shared" ref="N3:N12" si="0">IF(I3&gt;0.14,"N/A",LN((0.513163-J3)/(0.2137-I3)+1)*(1/0.00000000000654)/1000000000)</f>
        <v>2.9735770271542896</v>
      </c>
      <c r="O3" s="63">
        <v>2705</v>
      </c>
      <c r="P3" s="66">
        <f t="shared" ref="P3:P26" si="1">((J3-I3*(EXP(0.00000000000654*O3*1000000)-1))/(0.512638-0.1967*(EXP(0.00000000000654*O3*1000000)-1))-1)*10000</f>
        <v>0.101142608646132</v>
      </c>
      <c r="Q3" s="68">
        <f t="shared" ref="Q3:Q12" si="2">0.512638-(0.1967*(EXP(0.00000000000654*O3*1000000)-1))</f>
        <v>0.50912727729837526</v>
      </c>
      <c r="R3" s="68">
        <v>0.34840049443998156</v>
      </c>
    </row>
    <row r="4" spans="1:18" s="70" customFormat="1">
      <c r="A4" s="63" t="s">
        <v>57</v>
      </c>
      <c r="B4" s="63" t="s">
        <v>73</v>
      </c>
      <c r="C4" s="71">
        <v>325309.498999</v>
      </c>
      <c r="D4" s="71">
        <v>6075479.4566099998</v>
      </c>
      <c r="E4" s="63" t="s">
        <v>88</v>
      </c>
      <c r="F4" s="70" t="s">
        <v>107</v>
      </c>
      <c r="G4" s="65">
        <v>2.1466570229003987</v>
      </c>
      <c r="H4" s="65">
        <v>8.8504955120151063</v>
      </c>
      <c r="I4" s="67">
        <v>0.14665750687242099</v>
      </c>
      <c r="J4" s="68">
        <v>0.51170375907064891</v>
      </c>
      <c r="K4" s="68">
        <v>6.8321735882130092E-6</v>
      </c>
      <c r="L4" s="69">
        <f t="shared" ref="L4:L12" si="3">((J4/0.512638)-1)*10000</f>
        <v>-18.224184109471018</v>
      </c>
      <c r="M4" s="27">
        <f t="shared" ref="M4:M12" si="4">J4-(I4*(EXP(0.00000000000654*O4*1000000)-1))</f>
        <v>0.5090813187803731</v>
      </c>
      <c r="N4" s="65" t="str">
        <f t="shared" si="0"/>
        <v>N/A</v>
      </c>
      <c r="O4" s="63">
        <v>2710</v>
      </c>
      <c r="P4" s="66">
        <f t="shared" si="1"/>
        <v>-0.7741095182600688</v>
      </c>
      <c r="Q4" s="68">
        <f t="shared" si="2"/>
        <v>0.50912073030070004</v>
      </c>
      <c r="R4" s="68">
        <v>0.34839847724783785</v>
      </c>
    </row>
    <row r="5" spans="1:18" s="70" customFormat="1">
      <c r="A5" s="63" t="s">
        <v>58</v>
      </c>
      <c r="B5" s="63" t="s">
        <v>73</v>
      </c>
      <c r="C5" s="64">
        <v>325102.74372999999</v>
      </c>
      <c r="D5" s="64">
        <v>6072752.40986</v>
      </c>
      <c r="E5" s="63" t="s">
        <v>105</v>
      </c>
      <c r="F5" s="70" t="s">
        <v>121</v>
      </c>
      <c r="G5" s="65">
        <v>3.8214351451329716</v>
      </c>
      <c r="H5" s="66">
        <v>26.532073651676132</v>
      </c>
      <c r="I5" s="67">
        <v>8.7089244223024137E-2</v>
      </c>
      <c r="J5" s="68">
        <v>0.5106118648926341</v>
      </c>
      <c r="K5" s="68">
        <v>6.0647378534324295E-6</v>
      </c>
      <c r="L5" s="69">
        <f t="shared" si="3"/>
        <v>-39.523701078849612</v>
      </c>
      <c r="M5" s="27">
        <f t="shared" si="4"/>
        <v>0.50895597601470999</v>
      </c>
      <c r="N5" s="65">
        <f t="shared" si="0"/>
        <v>3.0503242810288542</v>
      </c>
      <c r="O5" s="63">
        <v>2880</v>
      </c>
      <c r="P5" s="66">
        <f t="shared" si="1"/>
        <v>1.1391489842260683</v>
      </c>
      <c r="Q5" s="68">
        <f t="shared" si="2"/>
        <v>0.50889800495016857</v>
      </c>
      <c r="R5" s="68">
        <v>0.34839629443574766</v>
      </c>
    </row>
    <row r="6" spans="1:18" s="70" customFormat="1">
      <c r="A6" s="63" t="s">
        <v>59</v>
      </c>
      <c r="B6" s="63" t="s">
        <v>73</v>
      </c>
      <c r="C6" s="71">
        <v>307420.64852799999</v>
      </c>
      <c r="D6" s="71">
        <v>6070133.10097</v>
      </c>
      <c r="E6" s="63" t="s">
        <v>97</v>
      </c>
      <c r="F6" s="70" t="s">
        <v>122</v>
      </c>
      <c r="G6" s="65">
        <v>1.7162545416558956</v>
      </c>
      <c r="H6" s="65">
        <v>5.1789144471651465</v>
      </c>
      <c r="I6" s="67">
        <v>0.20037899090271791</v>
      </c>
      <c r="J6" s="68">
        <v>0.51276429646807964</v>
      </c>
      <c r="K6" s="68">
        <v>6.6037845795700043E-6</v>
      </c>
      <c r="L6" s="69">
        <f t="shared" si="3"/>
        <v>2.4636579434145212</v>
      </c>
      <c r="M6" s="27">
        <f t="shared" si="4"/>
        <v>0.50902110905085185</v>
      </c>
      <c r="N6" s="65" t="str">
        <f t="shared" si="0"/>
        <v>N/A</v>
      </c>
      <c r="O6" s="63">
        <v>2830</v>
      </c>
      <c r="P6" s="66">
        <f t="shared" si="1"/>
        <v>1.1311407055103473</v>
      </c>
      <c r="Q6" s="68">
        <f t="shared" si="2"/>
        <v>0.50896353811329376</v>
      </c>
      <c r="R6" s="68">
        <v>0.34840249559759973</v>
      </c>
    </row>
    <row r="7" spans="1:18" s="70" customFormat="1">
      <c r="A7" s="63" t="s">
        <v>60</v>
      </c>
      <c r="B7" s="63" t="s">
        <v>73</v>
      </c>
      <c r="C7" s="71">
        <v>319270.82235999999</v>
      </c>
      <c r="D7" s="71">
        <v>6078232.0438000001</v>
      </c>
      <c r="E7" s="63" t="s">
        <v>97</v>
      </c>
      <c r="F7" s="70" t="s">
        <v>110</v>
      </c>
      <c r="G7" s="65">
        <v>2.6490034941748433</v>
      </c>
      <c r="H7" s="65">
        <v>8.0083442510062177</v>
      </c>
      <c r="I7" s="67">
        <v>0.20000876118801533</v>
      </c>
      <c r="J7" s="68">
        <v>0.51277062768597348</v>
      </c>
      <c r="K7" s="68">
        <v>5.0367177490129015E-6</v>
      </c>
      <c r="L7" s="69">
        <f t="shared" si="3"/>
        <v>2.5871606469562991</v>
      </c>
      <c r="M7" s="27">
        <f t="shared" si="4"/>
        <v>0.50903435635911676</v>
      </c>
      <c r="N7" s="65" t="str">
        <f t="shared" si="0"/>
        <v>N/A</v>
      </c>
      <c r="O7" s="63">
        <v>2830</v>
      </c>
      <c r="P7" s="66">
        <f t="shared" si="1"/>
        <v>1.3914208095444636</v>
      </c>
      <c r="Q7" s="68">
        <f t="shared" si="2"/>
        <v>0.50896353811329376</v>
      </c>
      <c r="R7" s="68">
        <v>0.34839578231757079</v>
      </c>
    </row>
    <row r="8" spans="1:18" s="70" customFormat="1">
      <c r="A8" s="63" t="s">
        <v>61</v>
      </c>
      <c r="B8" s="63" t="s">
        <v>73</v>
      </c>
      <c r="C8" s="71">
        <v>321178</v>
      </c>
      <c r="D8" s="71">
        <v>6077327</v>
      </c>
      <c r="E8" s="63" t="s">
        <v>106</v>
      </c>
      <c r="F8" s="70" t="s">
        <v>111</v>
      </c>
      <c r="G8" s="65">
        <v>14.559999530010664</v>
      </c>
      <c r="H8" s="66">
        <v>93.877602999802804</v>
      </c>
      <c r="I8" s="67">
        <v>9.3779646490324747E-2</v>
      </c>
      <c r="J8" s="68">
        <v>0.51080788833930502</v>
      </c>
      <c r="K8" s="68">
        <v>5.4905149039069247E-6</v>
      </c>
      <c r="L8" s="69">
        <f t="shared" si="3"/>
        <v>-35.699882971902412</v>
      </c>
      <c r="M8" s="27">
        <f t="shared" si="4"/>
        <v>0.50912473470687403</v>
      </c>
      <c r="N8" s="65">
        <f t="shared" si="0"/>
        <v>2.9737934320493573</v>
      </c>
      <c r="O8" s="63">
        <v>2720</v>
      </c>
      <c r="P8" s="66">
        <f t="shared" si="1"/>
        <v>0.33586303965105202</v>
      </c>
      <c r="Q8" s="68">
        <f t="shared" si="2"/>
        <v>0.50910763566307171</v>
      </c>
      <c r="R8" s="68">
        <v>0.34839681840840503</v>
      </c>
    </row>
    <row r="9" spans="1:18" s="70" customFormat="1">
      <c r="A9" s="63" t="s">
        <v>62</v>
      </c>
      <c r="B9" s="63" t="s">
        <v>73</v>
      </c>
      <c r="C9" s="71">
        <v>314699.32370100002</v>
      </c>
      <c r="D9" s="71">
        <v>6075489.7073799996</v>
      </c>
      <c r="E9" s="63" t="s">
        <v>88</v>
      </c>
      <c r="F9" s="70" t="s">
        <v>111</v>
      </c>
      <c r="G9" s="65">
        <v>5.0850198340406827</v>
      </c>
      <c r="H9" s="66">
        <v>26.413507298662331</v>
      </c>
      <c r="I9" s="67">
        <v>0.11640611662532348</v>
      </c>
      <c r="J9" s="68">
        <v>0.51121647309433371</v>
      </c>
      <c r="K9" s="68">
        <v>5.1185150286955674E-6</v>
      </c>
      <c r="L9" s="69">
        <f t="shared" si="3"/>
        <v>-27.729643640664882</v>
      </c>
      <c r="M9" s="27">
        <f t="shared" si="4"/>
        <v>0.50912722041139336</v>
      </c>
      <c r="N9" s="65">
        <f t="shared" si="0"/>
        <v>3.0289249835219585</v>
      </c>
      <c r="O9" s="63">
        <v>2720</v>
      </c>
      <c r="P9" s="66">
        <f t="shared" si="1"/>
        <v>0.38468777424860434</v>
      </c>
      <c r="Q9" s="68">
        <f t="shared" si="2"/>
        <v>0.50910763566307171</v>
      </c>
      <c r="R9" s="68">
        <v>0.34840140718533413</v>
      </c>
    </row>
    <row r="10" spans="1:18" s="70" customFormat="1">
      <c r="A10" s="63" t="s">
        <v>63</v>
      </c>
      <c r="B10" s="63" t="s">
        <v>73</v>
      </c>
      <c r="C10" s="71">
        <v>315360.10675199999</v>
      </c>
      <c r="D10" s="71">
        <v>6077181.56898</v>
      </c>
      <c r="E10" s="63" t="s">
        <v>88</v>
      </c>
      <c r="F10" s="70" t="s">
        <v>124</v>
      </c>
      <c r="G10" s="65">
        <v>3.1828178094005946</v>
      </c>
      <c r="H10" s="66">
        <v>10.372038799436895</v>
      </c>
      <c r="I10" s="67">
        <v>0.18554825281716206</v>
      </c>
      <c r="J10" s="68">
        <v>0.51245484962396581</v>
      </c>
      <c r="K10" s="68">
        <v>5.3792044718284777E-6</v>
      </c>
      <c r="L10" s="69">
        <f t="shared" si="3"/>
        <v>-3.5727038579702608</v>
      </c>
      <c r="M10" s="27">
        <f t="shared" si="4"/>
        <v>0.50898870837779597</v>
      </c>
      <c r="N10" s="65" t="str">
        <f t="shared" si="0"/>
        <v>N/A</v>
      </c>
      <c r="O10" s="63">
        <v>2830</v>
      </c>
      <c r="P10" s="66">
        <f t="shared" si="1"/>
        <v>0.49453964021672903</v>
      </c>
      <c r="Q10" s="68">
        <f t="shared" si="2"/>
        <v>0.50896353811329376</v>
      </c>
      <c r="R10" s="68">
        <v>0.34840133796128681</v>
      </c>
    </row>
    <row r="11" spans="1:18" s="70" customFormat="1">
      <c r="A11" s="63" t="s">
        <v>64</v>
      </c>
      <c r="B11" s="63" t="s">
        <v>73</v>
      </c>
      <c r="C11" s="71">
        <v>319717.68689100002</v>
      </c>
      <c r="D11" s="71">
        <v>6075579.2963199997</v>
      </c>
      <c r="E11" s="63" t="s">
        <v>88</v>
      </c>
      <c r="F11" s="70" t="s">
        <v>113</v>
      </c>
      <c r="G11" s="65">
        <v>1.1567302307393816</v>
      </c>
      <c r="H11" s="65">
        <v>3.38011773006895</v>
      </c>
      <c r="I11" s="67">
        <v>0.20692334066078713</v>
      </c>
      <c r="J11" s="68">
        <v>0.51294959097150739</v>
      </c>
      <c r="K11" s="68">
        <v>8.2338142406160604E-6</v>
      </c>
      <c r="L11" s="69">
        <f t="shared" si="3"/>
        <v>6.0781871712078939</v>
      </c>
      <c r="M11" s="27">
        <f t="shared" si="4"/>
        <v>0.50908415157787235</v>
      </c>
      <c r="N11" s="65" t="str">
        <f t="shared" si="0"/>
        <v>N/A</v>
      </c>
      <c r="O11" s="63">
        <v>2830</v>
      </c>
      <c r="P11" s="66">
        <f t="shared" si="1"/>
        <v>2.3697859580606995</v>
      </c>
      <c r="Q11" s="68">
        <f t="shared" si="2"/>
        <v>0.50896353811329376</v>
      </c>
      <c r="R11" s="68">
        <v>0.34839855157486044</v>
      </c>
    </row>
    <row r="12" spans="1:18" s="70" customFormat="1">
      <c r="A12" s="63" t="s">
        <v>65</v>
      </c>
      <c r="B12" s="63" t="s">
        <v>73</v>
      </c>
      <c r="C12" s="71">
        <v>319471.20925700001</v>
      </c>
      <c r="D12" s="71">
        <v>6075377.4912400004</v>
      </c>
      <c r="E12" s="63" t="s">
        <v>103</v>
      </c>
      <c r="F12" s="70" t="s">
        <v>123</v>
      </c>
      <c r="G12" s="65">
        <v>1.7447924320087873</v>
      </c>
      <c r="H12" s="65">
        <v>5.1457797172739124</v>
      </c>
      <c r="I12" s="67">
        <v>0.20502263009478072</v>
      </c>
      <c r="J12" s="68">
        <v>0.51285368039456647</v>
      </c>
      <c r="K12" s="68">
        <v>8.5260954605470931E-6</v>
      </c>
      <c r="L12" s="69">
        <f t="shared" si="3"/>
        <v>4.2072650596791661</v>
      </c>
      <c r="M12" s="27">
        <f t="shared" si="4"/>
        <v>0.50902374729748689</v>
      </c>
      <c r="N12" s="65" t="str">
        <f t="shared" si="0"/>
        <v>N/A</v>
      </c>
      <c r="O12" s="70">
        <v>2830</v>
      </c>
      <c r="P12" s="66">
        <f>((J12-I12*(EXP(0.00000000000654*O12*1000000)-1))/(0.512638-0.1967*(EXP(0.00000000000654*O12*1000000)-1))-1)*10000</f>
        <v>1.1829763761928014</v>
      </c>
      <c r="Q12" s="68">
        <f t="shared" si="2"/>
        <v>0.50896353811329376</v>
      </c>
      <c r="R12" s="68">
        <v>0.34838812877588882</v>
      </c>
    </row>
    <row r="13" spans="1:18" s="70" customFormat="1">
      <c r="A13" s="99" t="s">
        <v>89</v>
      </c>
      <c r="B13" s="63" t="s">
        <v>73</v>
      </c>
      <c r="C13" s="70">
        <v>329505</v>
      </c>
      <c r="D13" s="70">
        <v>6074683</v>
      </c>
      <c r="E13" s="63" t="s">
        <v>88</v>
      </c>
      <c r="F13" s="70" t="s">
        <v>112</v>
      </c>
      <c r="G13" s="72">
        <v>1.3716925592480802</v>
      </c>
      <c r="H13" s="72">
        <v>4.1225469020911651</v>
      </c>
      <c r="I13" s="73">
        <v>0.20118722480172346</v>
      </c>
      <c r="J13" s="74">
        <v>0.51285349870676</v>
      </c>
      <c r="K13" s="74">
        <v>8.6031799440616489E-6</v>
      </c>
      <c r="L13" s="75">
        <f t="shared" ref="L13:L24" si="5">((J13/0.512638)-1)*10000</f>
        <v>4.2037208860823405</v>
      </c>
      <c r="M13" s="27">
        <f t="shared" ref="M13:M24" si="6">J13-(I13*(EXP(0.00000000000654*O13*1000000)-1))</f>
        <v>0.50926938366778651</v>
      </c>
      <c r="N13" s="76" t="str">
        <f t="shared" ref="N13:N24" si="7">IF(I13&gt;0.14,"N/A",LN((0.513163-J13)/(0.2137-I13)+1)*(1/0.00000000000654)/1000000000)</f>
        <v>N/A</v>
      </c>
      <c r="O13" s="28">
        <v>2700</v>
      </c>
      <c r="P13" s="66">
        <f t="shared" ref="P13:P24" si="8">((J13-I13*(EXP(0.00000000000654*O13*1000000)-1))/(0.512638-0.1967*(EXP(0.00000000000654*O13*1000000)-1))-1)*10000</f>
        <v>2.6625531325463747</v>
      </c>
      <c r="Q13" s="74">
        <f>0.512638-(0.1967*(EXP(0.00000000000654*O13*1000000)-1))</f>
        <v>0.50913382408196706</v>
      </c>
      <c r="R13" s="68" t="s">
        <v>85</v>
      </c>
    </row>
    <row r="14" spans="1:18" s="70" customFormat="1">
      <c r="A14" s="99" t="s">
        <v>90</v>
      </c>
      <c r="B14" s="63" t="s">
        <v>73</v>
      </c>
      <c r="C14" s="71">
        <v>330811.66007899999</v>
      </c>
      <c r="D14" s="71">
        <v>6075597.1109100003</v>
      </c>
      <c r="E14" s="63" t="s">
        <v>88</v>
      </c>
      <c r="F14" s="70" t="s">
        <v>113</v>
      </c>
      <c r="G14" s="72">
        <v>2.7286769625939229</v>
      </c>
      <c r="H14" s="76">
        <v>12.026146122628585</v>
      </c>
      <c r="I14" s="73">
        <v>0.13719392161302807</v>
      </c>
      <c r="J14" s="74">
        <v>0.51147414772054756</v>
      </c>
      <c r="K14" s="74">
        <v>8.1331138689470235E-6</v>
      </c>
      <c r="L14" s="75">
        <f t="shared" si="5"/>
        <v>-22.703199518031568</v>
      </c>
      <c r="M14" s="27">
        <f t="shared" si="6"/>
        <v>0.5090300621271725</v>
      </c>
      <c r="N14" s="76">
        <f t="shared" si="7"/>
        <v>3.3386279048324776</v>
      </c>
      <c r="O14" s="28">
        <v>2700</v>
      </c>
      <c r="P14" s="66">
        <f t="shared" si="8"/>
        <v>-2.0380094561911477</v>
      </c>
      <c r="Q14" s="74">
        <f t="shared" ref="Q14:Q24" si="9">0.512638-(0.1967*(EXP(0.00000000000654*O14*1000000)-1))</f>
        <v>0.50913382408196706</v>
      </c>
      <c r="R14" s="68" t="s">
        <v>85</v>
      </c>
    </row>
    <row r="15" spans="1:18" s="70" customFormat="1">
      <c r="A15" s="99" t="s">
        <v>91</v>
      </c>
      <c r="B15" s="63" t="s">
        <v>73</v>
      </c>
      <c r="C15" s="70">
        <v>340226</v>
      </c>
      <c r="D15" s="70">
        <v>6084286</v>
      </c>
      <c r="E15" s="63" t="s">
        <v>88</v>
      </c>
      <c r="F15" s="88" t="s">
        <v>114</v>
      </c>
      <c r="G15" s="72">
        <v>3.6825015096563005</v>
      </c>
      <c r="H15" s="76">
        <v>12.338214910028272</v>
      </c>
      <c r="I15" s="73">
        <v>0.18046784209968952</v>
      </c>
      <c r="J15" s="74">
        <v>0.51241840603588484</v>
      </c>
      <c r="K15" s="74">
        <v>1.081035624105925E-5</v>
      </c>
      <c r="L15" s="75">
        <f t="shared" si="5"/>
        <v>-4.283606835918663</v>
      </c>
      <c r="M15" s="27">
        <f t="shared" si="6"/>
        <v>0.5092034031570587</v>
      </c>
      <c r="N15" s="76" t="str">
        <f t="shared" si="7"/>
        <v>N/A</v>
      </c>
      <c r="O15" s="28">
        <v>2700</v>
      </c>
      <c r="P15" s="66">
        <f t="shared" si="8"/>
        <v>1.3666166300607685</v>
      </c>
      <c r="Q15" s="74">
        <f t="shared" si="9"/>
        <v>0.50913382408196706</v>
      </c>
      <c r="R15" s="68" t="s">
        <v>85</v>
      </c>
    </row>
    <row r="16" spans="1:18" s="70" customFormat="1">
      <c r="A16" s="99" t="s">
        <v>92</v>
      </c>
      <c r="B16" s="63" t="s">
        <v>73</v>
      </c>
      <c r="C16" s="70">
        <v>332683</v>
      </c>
      <c r="D16" s="70">
        <v>6083497</v>
      </c>
      <c r="E16" s="63" t="s">
        <v>88</v>
      </c>
      <c r="F16" s="88" t="s">
        <v>115</v>
      </c>
      <c r="G16" s="72">
        <v>3.5535566417396844</v>
      </c>
      <c r="H16" s="76">
        <v>15.436589747028961</v>
      </c>
      <c r="I16" s="73">
        <v>0.13919418820520016</v>
      </c>
      <c r="J16" s="74">
        <v>0.51152351730998968</v>
      </c>
      <c r="K16" s="74">
        <v>7.6463494966528531E-6</v>
      </c>
      <c r="L16" s="75">
        <f t="shared" si="5"/>
        <v>-21.740149774506222</v>
      </c>
      <c r="M16" s="27">
        <f t="shared" si="6"/>
        <v>0.50904379731894334</v>
      </c>
      <c r="N16" s="76">
        <f t="shared" si="7"/>
        <v>3.3281577532695108</v>
      </c>
      <c r="O16" s="28">
        <v>2700</v>
      </c>
      <c r="P16" s="66">
        <f t="shared" si="8"/>
        <v>-1.7682337877678034</v>
      </c>
      <c r="Q16" s="74">
        <f t="shared" si="9"/>
        <v>0.50913382408196706</v>
      </c>
      <c r="R16" s="68" t="s">
        <v>85</v>
      </c>
    </row>
    <row r="17" spans="1:19" s="70" customFormat="1">
      <c r="A17" s="99" t="s">
        <v>93</v>
      </c>
      <c r="B17" s="63" t="s">
        <v>73</v>
      </c>
      <c r="C17" s="70">
        <v>331274</v>
      </c>
      <c r="D17" s="70">
        <v>6086468</v>
      </c>
      <c r="E17" s="63" t="s">
        <v>88</v>
      </c>
      <c r="F17" s="88" t="s">
        <v>116</v>
      </c>
      <c r="G17" s="72">
        <v>3.3257545508325701</v>
      </c>
      <c r="H17" s="76">
        <v>14.218445464439954</v>
      </c>
      <c r="I17" s="73">
        <v>0.14143187530870072</v>
      </c>
      <c r="J17" s="74">
        <v>0.51163850932478605</v>
      </c>
      <c r="K17" s="74">
        <v>5.7070561216181337E-6</v>
      </c>
      <c r="L17" s="75">
        <f t="shared" si="5"/>
        <v>-19.4970071515177</v>
      </c>
      <c r="M17" s="27">
        <f t="shared" si="6"/>
        <v>0.50911892533140024</v>
      </c>
      <c r="N17" s="76" t="str">
        <f t="shared" si="7"/>
        <v>N/A</v>
      </c>
      <c r="O17" s="28">
        <v>2700</v>
      </c>
      <c r="P17" s="66">
        <f t="shared" si="8"/>
        <v>-0.29262936112495197</v>
      </c>
      <c r="Q17" s="74">
        <f t="shared" si="9"/>
        <v>0.50913382408196706</v>
      </c>
      <c r="R17" s="68" t="s">
        <v>85</v>
      </c>
    </row>
    <row r="18" spans="1:19" s="70" customFormat="1">
      <c r="A18" s="99" t="s">
        <v>94</v>
      </c>
      <c r="B18" s="63" t="s">
        <v>73</v>
      </c>
      <c r="C18" s="70">
        <v>345691</v>
      </c>
      <c r="D18" s="70">
        <v>6083087</v>
      </c>
      <c r="E18" s="63" t="s">
        <v>106</v>
      </c>
      <c r="F18" s="70" t="s">
        <v>111</v>
      </c>
      <c r="G18" s="72">
        <v>8.5748462625142281</v>
      </c>
      <c r="H18" s="76">
        <v>55.550947772924737</v>
      </c>
      <c r="I18" s="73">
        <v>9.3334905446063821E-2</v>
      </c>
      <c r="J18" s="74">
        <v>0.51080781734389302</v>
      </c>
      <c r="K18" s="74">
        <v>6.104917525657847E-6</v>
      </c>
      <c r="L18" s="75">
        <f t="shared" si="5"/>
        <v>-35.701267875323239</v>
      </c>
      <c r="M18" s="27">
        <f t="shared" si="6"/>
        <v>0.50914507241264761</v>
      </c>
      <c r="N18" s="76">
        <f t="shared" si="7"/>
        <v>2.9629996941076517</v>
      </c>
      <c r="O18" s="28">
        <v>2700</v>
      </c>
      <c r="P18" s="66">
        <f t="shared" si="8"/>
        <v>0.22093072878925923</v>
      </c>
      <c r="Q18" s="74">
        <f t="shared" si="9"/>
        <v>0.50913382408196706</v>
      </c>
      <c r="R18" s="68" t="s">
        <v>85</v>
      </c>
    </row>
    <row r="19" spans="1:19" s="70" customFormat="1">
      <c r="A19" s="99" t="s">
        <v>96</v>
      </c>
      <c r="B19" s="63" t="s">
        <v>73</v>
      </c>
      <c r="C19" s="70">
        <v>341674</v>
      </c>
      <c r="D19" s="70">
        <v>6089666</v>
      </c>
      <c r="E19" s="63" t="s">
        <v>95</v>
      </c>
      <c r="F19" s="88" t="s">
        <v>117</v>
      </c>
      <c r="G19" s="72">
        <v>1.6210780240020539</v>
      </c>
      <c r="H19" s="76">
        <v>10.070285398010093</v>
      </c>
      <c r="I19" s="73">
        <v>9.7335521914386589E-2</v>
      </c>
      <c r="J19" s="74">
        <v>0.51077691482940735</v>
      </c>
      <c r="K19" s="74">
        <v>1.2496359080822414E-5</v>
      </c>
      <c r="L19" s="75">
        <f t="shared" si="5"/>
        <v>-36.304081449145542</v>
      </c>
      <c r="M19" s="27">
        <f t="shared" si="6"/>
        <v>0.50904289961912996</v>
      </c>
      <c r="N19" s="76">
        <f t="shared" si="7"/>
        <v>3.1036496141112515</v>
      </c>
      <c r="O19" s="28">
        <v>2700</v>
      </c>
      <c r="P19" s="66">
        <f t="shared" si="8"/>
        <v>-1.7858656906377668</v>
      </c>
      <c r="Q19" s="74">
        <f t="shared" si="9"/>
        <v>0.50913382408196706</v>
      </c>
      <c r="R19" s="68" t="s">
        <v>85</v>
      </c>
    </row>
    <row r="20" spans="1:19" s="70" customFormat="1">
      <c r="A20" s="99" t="s">
        <v>98</v>
      </c>
      <c r="B20" s="63" t="s">
        <v>73</v>
      </c>
      <c r="C20" s="70">
        <v>387720</v>
      </c>
      <c r="D20" s="70">
        <v>6095183</v>
      </c>
      <c r="E20" s="63" t="s">
        <v>97</v>
      </c>
      <c r="F20" s="70" t="s">
        <v>125</v>
      </c>
      <c r="G20" s="72">
        <v>1.1420188822427619</v>
      </c>
      <c r="H20" s="72">
        <v>4.4748927257012792</v>
      </c>
      <c r="I20" s="73">
        <v>0.15431206337145337</v>
      </c>
      <c r="J20" s="74">
        <v>0.51182641670360185</v>
      </c>
      <c r="K20" s="74">
        <v>1.215377126847705E-5</v>
      </c>
      <c r="L20" s="75">
        <f t="shared" si="5"/>
        <v>-15.831508713716191</v>
      </c>
      <c r="M20" s="27">
        <f t="shared" si="6"/>
        <v>0.50907737442435308</v>
      </c>
      <c r="N20" s="76" t="str">
        <f t="shared" si="7"/>
        <v>N/A</v>
      </c>
      <c r="O20" s="28">
        <v>2700</v>
      </c>
      <c r="P20" s="66">
        <f t="shared" si="8"/>
        <v>-1.1087390965580646</v>
      </c>
      <c r="Q20" s="74">
        <f t="shared" si="9"/>
        <v>0.50913382408196706</v>
      </c>
      <c r="R20" s="68" t="s">
        <v>85</v>
      </c>
    </row>
    <row r="21" spans="1:19" s="70" customFormat="1">
      <c r="A21" s="99" t="s">
        <v>99</v>
      </c>
      <c r="B21" s="63" t="s">
        <v>73</v>
      </c>
      <c r="C21" s="70">
        <v>390241</v>
      </c>
      <c r="D21" s="70">
        <v>6093797</v>
      </c>
      <c r="E21" s="63" t="s">
        <v>88</v>
      </c>
      <c r="F21" s="70" t="s">
        <v>126</v>
      </c>
      <c r="G21" s="72">
        <v>2.6517628408961427</v>
      </c>
      <c r="H21" s="76">
        <v>11.088500183583683</v>
      </c>
      <c r="I21" s="73">
        <v>0.1446009329578537</v>
      </c>
      <c r="J21" s="74">
        <v>0.51164817611304136</v>
      </c>
      <c r="K21" s="74">
        <v>6.6972727723762513E-6</v>
      </c>
      <c r="L21" s="75">
        <f t="shared" si="5"/>
        <v>-19.308437668660304</v>
      </c>
      <c r="M21" s="27">
        <f t="shared" si="6"/>
        <v>0.50907213591479017</v>
      </c>
      <c r="N21" s="76" t="str">
        <f t="shared" si="7"/>
        <v>N/A</v>
      </c>
      <c r="O21" s="28">
        <v>2700</v>
      </c>
      <c r="P21" s="66">
        <f t="shared" si="8"/>
        <v>-1.2116297181419267</v>
      </c>
      <c r="Q21" s="74">
        <f t="shared" si="9"/>
        <v>0.50913382408196706</v>
      </c>
      <c r="R21" s="68" t="s">
        <v>85</v>
      </c>
    </row>
    <row r="22" spans="1:19" s="70" customFormat="1">
      <c r="A22" s="99" t="s">
        <v>100</v>
      </c>
      <c r="B22" s="63" t="s">
        <v>73</v>
      </c>
      <c r="C22" s="70">
        <v>393725</v>
      </c>
      <c r="D22" s="70">
        <v>6096742</v>
      </c>
      <c r="E22" s="63" t="s">
        <v>88</v>
      </c>
      <c r="F22" s="70" t="s">
        <v>118</v>
      </c>
      <c r="G22" s="72">
        <v>6.1886821206557059</v>
      </c>
      <c r="H22" s="76">
        <v>33.6163172206724</v>
      </c>
      <c r="I22" s="73">
        <v>0.11131591616691083</v>
      </c>
      <c r="J22" s="74">
        <v>0.51107341319244926</v>
      </c>
      <c r="K22" s="74">
        <v>8.0522752244588563E-6</v>
      </c>
      <c r="L22" s="75">
        <f t="shared" si="5"/>
        <v>-30.520304923762342</v>
      </c>
      <c r="M22" s="27">
        <f t="shared" si="6"/>
        <v>0.50909033971646622</v>
      </c>
      <c r="N22" s="76">
        <f t="shared" si="7"/>
        <v>3.0892683271469488</v>
      </c>
      <c r="O22" s="28">
        <v>2700</v>
      </c>
      <c r="P22" s="66">
        <f t="shared" si="8"/>
        <v>-0.85408518240237541</v>
      </c>
      <c r="Q22" s="74">
        <f t="shared" si="9"/>
        <v>0.50913382408196706</v>
      </c>
      <c r="R22" s="68" t="s">
        <v>85</v>
      </c>
    </row>
    <row r="23" spans="1:19" s="70" customFormat="1">
      <c r="A23" s="99" t="s">
        <v>102</v>
      </c>
      <c r="B23" s="63" t="s">
        <v>73</v>
      </c>
      <c r="C23" s="71">
        <v>323197</v>
      </c>
      <c r="D23" s="71">
        <v>6076079</v>
      </c>
      <c r="E23" s="63" t="s">
        <v>88</v>
      </c>
      <c r="F23" s="70" t="s">
        <v>107</v>
      </c>
      <c r="G23" s="72">
        <v>2.0520027842287538</v>
      </c>
      <c r="H23" s="72">
        <v>8.3816225619352061</v>
      </c>
      <c r="I23" s="73">
        <v>0.14803317986456743</v>
      </c>
      <c r="J23" s="74">
        <v>0.51175987565278647</v>
      </c>
      <c r="K23" s="74">
        <v>9.081144813299427E-6</v>
      </c>
      <c r="L23" s="75">
        <f t="shared" si="5"/>
        <v>-17.12952116724842</v>
      </c>
      <c r="M23" s="27">
        <f t="shared" si="6"/>
        <v>0.50912269057931792</v>
      </c>
      <c r="N23" s="76" t="str">
        <f t="shared" si="7"/>
        <v>N/A</v>
      </c>
      <c r="O23" s="28">
        <v>2700</v>
      </c>
      <c r="P23" s="66">
        <f t="shared" si="8"/>
        <v>-0.21867536829311973</v>
      </c>
      <c r="Q23" s="74">
        <f t="shared" si="9"/>
        <v>0.50913382408196706</v>
      </c>
      <c r="R23" s="68" t="s">
        <v>85</v>
      </c>
    </row>
    <row r="24" spans="1:19" s="70" customFormat="1">
      <c r="A24" s="99" t="s">
        <v>101</v>
      </c>
      <c r="B24" s="63" t="s">
        <v>73</v>
      </c>
      <c r="C24" s="28">
        <v>357107</v>
      </c>
      <c r="D24" s="28">
        <v>6091226</v>
      </c>
      <c r="E24" s="63" t="s">
        <v>95</v>
      </c>
      <c r="F24" s="90" t="s">
        <v>119</v>
      </c>
      <c r="G24" s="72">
        <v>1.1946092856032264</v>
      </c>
      <c r="H24" s="72">
        <v>7.4346271061506108</v>
      </c>
      <c r="I24" s="73">
        <v>9.7157407513029231E-2</v>
      </c>
      <c r="J24" s="74">
        <v>0.51089836542768596</v>
      </c>
      <c r="K24" s="74">
        <v>7.2197418269621104E-6</v>
      </c>
      <c r="L24" s="75">
        <f t="shared" si="5"/>
        <v>-33.934951609402297</v>
      </c>
      <c r="M24" s="27">
        <f t="shared" si="6"/>
        <v>0.50916752329415438</v>
      </c>
      <c r="N24" s="76">
        <f t="shared" si="7"/>
        <v>2.9427266015273337</v>
      </c>
      <c r="O24" s="28">
        <v>2700</v>
      </c>
      <c r="P24" s="66">
        <f t="shared" si="8"/>
        <v>0.66189301502594944</v>
      </c>
      <c r="Q24" s="74">
        <f t="shared" si="9"/>
        <v>0.50913382408196706</v>
      </c>
      <c r="R24" s="68" t="s">
        <v>85</v>
      </c>
    </row>
    <row r="25" spans="1:19" s="54" customFormat="1">
      <c r="A25" s="99" t="s">
        <v>78</v>
      </c>
      <c r="B25" s="63" t="s">
        <v>73</v>
      </c>
      <c r="C25" s="54">
        <v>389148</v>
      </c>
      <c r="D25" s="54">
        <v>6094240</v>
      </c>
      <c r="E25" s="96" t="s">
        <v>80</v>
      </c>
      <c r="F25" s="87" t="s">
        <v>108</v>
      </c>
      <c r="G25" s="69">
        <v>17.404841226632922</v>
      </c>
      <c r="H25" s="28">
        <v>106.69285026992182</v>
      </c>
      <c r="I25" s="77">
        <v>9.8637934841263389E-2</v>
      </c>
      <c r="J25" s="27">
        <v>0.51086499021779541</v>
      </c>
      <c r="K25" s="27">
        <v>5.8758972888038616E-6</v>
      </c>
      <c r="L25" s="69">
        <f>((J25/0.512638)-1)*10000</f>
        <v>-34.585999910358154</v>
      </c>
      <c r="M25" s="27">
        <f>J25-(I25*(EXP(0.00000000000654*O25*1000000)-1))</f>
        <v>0.5091077727502038</v>
      </c>
      <c r="N25" s="53">
        <f>IF(I25&gt;0.14,"N/A",LN((0.513163-J25)/(0.2137-I25)+1)*(1/0.00000000000654)/1000000000)</f>
        <v>3.0237144616089267</v>
      </c>
      <c r="O25" s="28">
        <v>2700</v>
      </c>
      <c r="P25" s="66">
        <f t="shared" si="1"/>
        <v>-0.51167945500862899</v>
      </c>
      <c r="Q25" s="27">
        <f>0.512638-(0.1967*(EXP(0.00000000000654*O25*1000000)-1))</f>
        <v>0.50913382408196706</v>
      </c>
      <c r="R25" s="68" t="s">
        <v>85</v>
      </c>
      <c r="S25" s="28"/>
    </row>
    <row r="26" spans="1:19" s="54" customFormat="1">
      <c r="A26" s="100" t="s">
        <v>79</v>
      </c>
      <c r="B26" s="78" t="s">
        <v>73</v>
      </c>
      <c r="C26" s="79">
        <v>377174</v>
      </c>
      <c r="D26" s="79">
        <v>6078432</v>
      </c>
      <c r="E26" s="97" t="s">
        <v>81</v>
      </c>
      <c r="F26" s="98" t="s">
        <v>108</v>
      </c>
      <c r="G26" s="80">
        <v>2.0637737681865076</v>
      </c>
      <c r="H26" s="80">
        <v>5.9239279238166782</v>
      </c>
      <c r="I26" s="81">
        <v>0.21065003936845017</v>
      </c>
      <c r="J26" s="82">
        <v>0.51272915712045164</v>
      </c>
      <c r="K26" s="82">
        <v>1.0763345325121165E-5</v>
      </c>
      <c r="L26" s="83">
        <f>((J26/0.512638)-1)*10000</f>
        <v>1.77819670901469</v>
      </c>
      <c r="M26" s="82">
        <f>J26-(I26*(EXP(0.00000000000654*O26*1000000)-1))</f>
        <v>0.50897646370363603</v>
      </c>
      <c r="N26" s="80" t="str">
        <f>IF(I26&gt;0.14,"N/A",LN((0.513163-J26)/(0.2137-I26)+1)*(1/0.00000000000654)/1000000000)</f>
        <v>N/A</v>
      </c>
      <c r="O26" s="84">
        <v>2700</v>
      </c>
      <c r="P26" s="85">
        <f t="shared" si="1"/>
        <v>-3.090746889872209</v>
      </c>
      <c r="Q26" s="82">
        <f>0.512638-(0.1967*(EXP(0.00000000000654*O26*1000000)-1))</f>
        <v>0.50913382408196706</v>
      </c>
      <c r="R26" s="86" t="s">
        <v>85</v>
      </c>
      <c r="S26" s="87"/>
    </row>
    <row r="27" spans="1:19">
      <c r="A27" s="88"/>
      <c r="B27" s="88"/>
      <c r="C27" s="88"/>
      <c r="D27" s="88"/>
      <c r="E27" s="88"/>
      <c r="F27" s="89"/>
    </row>
    <row r="28" spans="1:19" ht="15.75">
      <c r="A28" s="91" t="s">
        <v>151</v>
      </c>
      <c r="F28" s="89"/>
    </row>
    <row r="29" spans="1:19" ht="14.25">
      <c r="A29" s="91" t="s">
        <v>152</v>
      </c>
      <c r="F29" s="89"/>
    </row>
    <row r="30" spans="1:19" ht="14.25">
      <c r="A30" s="33" t="s">
        <v>153</v>
      </c>
      <c r="F30" s="89"/>
    </row>
    <row r="31" spans="1:19" ht="15.75">
      <c r="A31" s="92" t="s">
        <v>154</v>
      </c>
      <c r="F31" s="89"/>
    </row>
    <row r="32" spans="1:19">
      <c r="F32" s="89"/>
    </row>
    <row r="33" spans="6:6">
      <c r="F33" s="89"/>
    </row>
    <row r="34" spans="6:6">
      <c r="F34" s="89"/>
    </row>
    <row r="35" spans="6:6">
      <c r="F35" s="89"/>
    </row>
    <row r="36" spans="6:6">
      <c r="F36" s="89"/>
    </row>
    <row r="37" spans="6:6">
      <c r="F37" s="89"/>
    </row>
    <row r="38" spans="6:6">
      <c r="F38" s="89"/>
    </row>
    <row r="39" spans="6:6">
      <c r="F39" s="89"/>
    </row>
    <row r="40" spans="6:6">
      <c r="F40" s="89"/>
    </row>
    <row r="41" spans="6:6">
      <c r="F41" s="89"/>
    </row>
    <row r="42" spans="6:6">
      <c r="F42" s="89"/>
    </row>
    <row r="43" spans="6:6">
      <c r="F43" s="89"/>
    </row>
    <row r="44" spans="6:6">
      <c r="F44" s="89"/>
    </row>
    <row r="45" spans="6:6">
      <c r="F45" s="89"/>
    </row>
    <row r="46" spans="6:6">
      <c r="F46" s="89"/>
    </row>
    <row r="47" spans="6:6">
      <c r="F47" s="89"/>
    </row>
    <row r="48" spans="6:6">
      <c r="F48" s="89"/>
    </row>
    <row r="49" spans="6:6">
      <c r="F49" s="89"/>
    </row>
    <row r="50" spans="6:6">
      <c r="F50" s="89"/>
    </row>
    <row r="51" spans="6:6">
      <c r="F51" s="89"/>
    </row>
    <row r="52" spans="6:6">
      <c r="F52" s="89"/>
    </row>
    <row r="53" spans="6:6">
      <c r="F53" s="89"/>
    </row>
    <row r="54" spans="6:6">
      <c r="F54" s="89"/>
    </row>
    <row r="55" spans="6:6">
      <c r="F55" s="89"/>
    </row>
    <row r="56" spans="6:6">
      <c r="F56" s="89"/>
    </row>
    <row r="57" spans="6:6">
      <c r="F57" s="89"/>
    </row>
    <row r="58" spans="6:6">
      <c r="F58" s="89"/>
    </row>
    <row r="59" spans="6:6">
      <c r="F59" s="89"/>
    </row>
    <row r="60" spans="6:6">
      <c r="F60" s="89"/>
    </row>
    <row r="61" spans="6:6">
      <c r="F61" s="89"/>
    </row>
    <row r="62" spans="6:6">
      <c r="F62" s="89"/>
    </row>
    <row r="63" spans="6:6">
      <c r="F63" s="89"/>
    </row>
    <row r="64" spans="6:6">
      <c r="F64" s="89"/>
    </row>
    <row r="65" spans="6:6">
      <c r="F65" s="89"/>
    </row>
    <row r="66" spans="6:6">
      <c r="F66" s="89"/>
    </row>
    <row r="67" spans="6:6">
      <c r="F67" s="89"/>
    </row>
    <row r="68" spans="6:6">
      <c r="F68" s="89"/>
    </row>
    <row r="69" spans="6:6">
      <c r="F69" s="89"/>
    </row>
    <row r="70" spans="6:6">
      <c r="F70" s="89"/>
    </row>
    <row r="71" spans="6:6">
      <c r="F71" s="89"/>
    </row>
    <row r="72" spans="6:6">
      <c r="F72" s="89"/>
    </row>
    <row r="73" spans="6:6">
      <c r="F73" s="89"/>
    </row>
    <row r="74" spans="6:6">
      <c r="F74" s="89"/>
    </row>
    <row r="75" spans="6:6">
      <c r="F75" s="89"/>
    </row>
    <row r="76" spans="6:6">
      <c r="F76" s="89"/>
    </row>
    <row r="77" spans="6:6">
      <c r="F77" s="89"/>
    </row>
    <row r="78" spans="6:6">
      <c r="F78" s="89"/>
    </row>
    <row r="79" spans="6:6">
      <c r="F79" s="89"/>
    </row>
    <row r="80" spans="6:6">
      <c r="F80" s="89"/>
    </row>
    <row r="81" spans="6:6">
      <c r="F81" s="89"/>
    </row>
    <row r="82" spans="6:6">
      <c r="F82" s="89"/>
    </row>
    <row r="83" spans="6:6">
      <c r="F83" s="89"/>
    </row>
    <row r="84" spans="6:6">
      <c r="F84" s="89"/>
    </row>
    <row r="85" spans="6:6">
      <c r="F85" s="89"/>
    </row>
    <row r="86" spans="6:6">
      <c r="F86" s="89"/>
    </row>
    <row r="87" spans="6:6">
      <c r="F87" s="89"/>
    </row>
    <row r="88" spans="6:6">
      <c r="F88" s="89"/>
    </row>
    <row r="89" spans="6:6">
      <c r="F89" s="89"/>
    </row>
    <row r="90" spans="6:6">
      <c r="F90" s="89"/>
    </row>
    <row r="91" spans="6:6">
      <c r="F91" s="89"/>
    </row>
    <row r="92" spans="6:6">
      <c r="F92" s="89"/>
    </row>
    <row r="93" spans="6:6">
      <c r="F93" s="89"/>
    </row>
    <row r="94" spans="6:6">
      <c r="F94" s="89"/>
    </row>
    <row r="95" spans="6:6">
      <c r="F95" s="89"/>
    </row>
    <row r="96" spans="6:6">
      <c r="F96" s="89"/>
    </row>
  </sheetData>
  <mergeCells count="1">
    <mergeCell ref="A1:H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4"/>
  <sheetViews>
    <sheetView workbookViewId="0"/>
  </sheetViews>
  <sheetFormatPr defaultRowHeight="12"/>
  <cols>
    <col min="1" max="1" width="13.28515625" style="1" bestFit="1" customWidth="1"/>
    <col min="2" max="2" width="27" style="2" bestFit="1" customWidth="1"/>
  </cols>
  <sheetData>
    <row r="1" spans="1:28">
      <c r="A1" s="1" t="s">
        <v>2</v>
      </c>
      <c r="B1" s="2" t="s">
        <v>22</v>
      </c>
      <c r="C1">
        <v>4.7370200000000002</v>
      </c>
      <c r="D1">
        <v>0.31739000000000001</v>
      </c>
      <c r="E1">
        <v>4</v>
      </c>
      <c r="F1">
        <v>0.28853337326301209</v>
      </c>
      <c r="G1">
        <v>3.9305818332217877</v>
      </c>
      <c r="H1">
        <v>0.28569894944458851</v>
      </c>
      <c r="I1">
        <v>5.162927910866542</v>
      </c>
      <c r="J1">
        <v>0.3245317568097506</v>
      </c>
      <c r="K1">
        <v>5.7613856467502913</v>
      </c>
      <c r="L1">
        <v>0.34649414787496624</v>
      </c>
      <c r="M1">
        <v>4.8514909034136098</v>
      </c>
      <c r="N1">
        <v>0.31559344130610079</v>
      </c>
      <c r="O1">
        <v>5.2896050944662489</v>
      </c>
      <c r="P1">
        <v>0.34170423132278704</v>
      </c>
      <c r="Q1">
        <v>5.4709940492983939</v>
      </c>
      <c r="R1">
        <v>0.35109193975551312</v>
      </c>
      <c r="S1">
        <v>5.6936877450562848</v>
      </c>
      <c r="T1">
        <v>0.3446410571217689</v>
      </c>
      <c r="U1">
        <v>5.4176865532197587</v>
      </c>
      <c r="V1">
        <v>0.33935496300769086</v>
      </c>
      <c r="W1">
        <v>5.3415635551249663</v>
      </c>
      <c r="X1">
        <v>0.34010936345102183</v>
      </c>
      <c r="Y1">
        <v>5.4822918757519501</v>
      </c>
      <c r="Z1">
        <v>0.33968254556432637</v>
      </c>
      <c r="AA1">
        <v>5.3840391519201738</v>
      </c>
      <c r="AB1">
        <v>0.33344263283293946</v>
      </c>
    </row>
    <row r="2" spans="1:28">
      <c r="A2" s="1" t="s">
        <v>3</v>
      </c>
      <c r="B2" s="2" t="s">
        <v>23</v>
      </c>
      <c r="C2">
        <v>5.0983400000000003</v>
      </c>
      <c r="D2">
        <v>0.33961000000000002</v>
      </c>
      <c r="E2">
        <v>4</v>
      </c>
      <c r="F2">
        <v>0.28853337326301221</v>
      </c>
      <c r="G2">
        <v>4.0286622778327192</v>
      </c>
      <c r="H2">
        <v>0.28969402459101001</v>
      </c>
      <c r="I2">
        <v>5.1547092607979348</v>
      </c>
      <c r="J2">
        <v>0.32647875804472953</v>
      </c>
      <c r="K2">
        <v>5.7486181267391272</v>
      </c>
      <c r="L2">
        <v>0.34898970870939588</v>
      </c>
      <c r="M2">
        <v>4.8461615540807363</v>
      </c>
      <c r="N2">
        <v>0.31693029462994382</v>
      </c>
      <c r="O2">
        <v>5.2856711238114906</v>
      </c>
      <c r="P2">
        <v>0.34262706689356986</v>
      </c>
      <c r="Q2">
        <v>5.4665060878515703</v>
      </c>
      <c r="R2">
        <v>0.35223474036519159</v>
      </c>
      <c r="S2">
        <v>5.6838967295703409</v>
      </c>
      <c r="T2">
        <v>0.34669614621285472</v>
      </c>
      <c r="U2">
        <v>5.4115177096662457</v>
      </c>
      <c r="V2">
        <v>0.34093365067751435</v>
      </c>
      <c r="W2">
        <v>5.3369683248322808</v>
      </c>
      <c r="X2">
        <v>0.34124317012197447</v>
      </c>
      <c r="Y2">
        <v>5.4749679148896613</v>
      </c>
      <c r="Z2">
        <v>0.34153568737614215</v>
      </c>
      <c r="AA2">
        <v>5.3779567970280633</v>
      </c>
      <c r="AB2">
        <v>0.33492879349964777</v>
      </c>
    </row>
    <row r="3" spans="1:28">
      <c r="A3" s="1" t="s">
        <v>4</v>
      </c>
      <c r="B3" s="3">
        <v>1</v>
      </c>
      <c r="C3">
        <v>4.5772700000000004</v>
      </c>
      <c r="D3">
        <v>0.30487999999999998</v>
      </c>
      <c r="E3">
        <v>4.0583503044475977</v>
      </c>
      <c r="F3">
        <v>0.29089035119244433</v>
      </c>
      <c r="G3">
        <v>4.1286937647223247</v>
      </c>
      <c r="H3">
        <v>0.29370151370528341</v>
      </c>
      <c r="I3">
        <v>5.1304390466796983</v>
      </c>
      <c r="J3">
        <v>0.32807648340508377</v>
      </c>
      <c r="K3">
        <v>5.7108607829975524</v>
      </c>
      <c r="L3">
        <v>0.35112481259832468</v>
      </c>
      <c r="M3">
        <v>4.8304988531206607</v>
      </c>
      <c r="N3">
        <v>0.3178040618890412</v>
      </c>
      <c r="O3">
        <v>5.2741119406445049</v>
      </c>
      <c r="P3">
        <v>0.343186856981609</v>
      </c>
      <c r="Q3">
        <v>5.4533051699980657</v>
      </c>
      <c r="R3">
        <v>0.35302380796471367</v>
      </c>
      <c r="S3">
        <v>5.6549549130374661</v>
      </c>
      <c r="T3">
        <v>0.34842588605284996</v>
      </c>
      <c r="U3">
        <v>5.3933386014978169</v>
      </c>
      <c r="V3">
        <v>0.34213328378340002</v>
      </c>
      <c r="W3">
        <v>5.3234563761392746</v>
      </c>
      <c r="X3">
        <v>0.34199448204694177</v>
      </c>
      <c r="Y3">
        <v>5.4533744147956495</v>
      </c>
      <c r="Z3">
        <v>0.34296972973807272</v>
      </c>
      <c r="AA3">
        <v>5.3600094758733636</v>
      </c>
      <c r="AB3">
        <v>0.33610987078429133</v>
      </c>
    </row>
    <row r="4" spans="1:28">
      <c r="A4" s="1" t="s">
        <v>5</v>
      </c>
      <c r="B4" s="3">
        <v>29</v>
      </c>
      <c r="C4">
        <v>5.08725</v>
      </c>
      <c r="D4">
        <v>0.33317999999999998</v>
      </c>
      <c r="E4">
        <v>4.117381560501018</v>
      </c>
      <c r="F4">
        <v>0.29325164049252117</v>
      </c>
      <c r="G4">
        <v>4.2307151045422904</v>
      </c>
      <c r="H4">
        <v>0.29772145536155104</v>
      </c>
      <c r="I4">
        <v>5.0910499592295047</v>
      </c>
      <c r="J4">
        <v>0.32926353320122953</v>
      </c>
      <c r="K4">
        <v>5.6495646090709943</v>
      </c>
      <c r="L4">
        <v>0.35281740869668116</v>
      </c>
      <c r="M4">
        <v>4.8051047093475345</v>
      </c>
      <c r="N4">
        <v>0.31818116469764013</v>
      </c>
      <c r="O4">
        <v>5.2553717578919343</v>
      </c>
      <c r="P4">
        <v>0.34336208916775496</v>
      </c>
      <c r="Q4">
        <v>5.4318985996078295</v>
      </c>
      <c r="R4">
        <v>0.35342881912874385</v>
      </c>
      <c r="S4">
        <v>5.6079745132362619</v>
      </c>
      <c r="T4">
        <v>0.34976380370975302</v>
      </c>
      <c r="U4">
        <v>5.3638478416464253</v>
      </c>
      <c r="V4">
        <v>0.34290776109785059</v>
      </c>
      <c r="W4">
        <v>5.3015469656566312</v>
      </c>
      <c r="X4">
        <v>0.34233442672998776</v>
      </c>
      <c r="Y4">
        <v>5.4183412015687509</v>
      </c>
      <c r="Z4">
        <v>0.3439295632063693</v>
      </c>
      <c r="AA4">
        <v>5.3308868939430756</v>
      </c>
      <c r="AB4">
        <v>0.33694047654917703</v>
      </c>
    </row>
    <row r="5" spans="1:28">
      <c r="A5" s="1" t="s">
        <v>6</v>
      </c>
      <c r="B5" s="3">
        <v>1</v>
      </c>
      <c r="C5">
        <v>5.2397799999999997</v>
      </c>
      <c r="D5">
        <v>0.34303</v>
      </c>
      <c r="E5">
        <v>4.177101714906966</v>
      </c>
      <c r="F5">
        <v>0.29561724904957676</v>
      </c>
      <c r="G5">
        <v>4.3347658799761088</v>
      </c>
      <c r="H5">
        <v>0.30175388825381755</v>
      </c>
      <c r="I5">
        <v>5.0380556989884093</v>
      </c>
      <c r="J5">
        <v>0.32999428977520623</v>
      </c>
      <c r="K5">
        <v>5.5670851825481602</v>
      </c>
      <c r="L5">
        <v>0.35400245148562431</v>
      </c>
      <c r="M5">
        <v>4.7709550054653604</v>
      </c>
      <c r="N5">
        <v>0.31804711120628781</v>
      </c>
      <c r="O5">
        <v>5.2301707502673453</v>
      </c>
      <c r="P5">
        <v>0.34314602937736544</v>
      </c>
      <c r="Q5">
        <v>5.4031090191760169</v>
      </c>
      <c r="R5">
        <v>0.35343420950538135</v>
      </c>
      <c r="S5">
        <v>5.5447609605841759</v>
      </c>
      <c r="T5">
        <v>0.35065848375832193</v>
      </c>
      <c r="U5">
        <v>5.3241787434745502</v>
      </c>
      <c r="V5">
        <v>0.34322731989200372</v>
      </c>
      <c r="W5">
        <v>5.2720820597422602</v>
      </c>
      <c r="X5">
        <v>0.34224994028758615</v>
      </c>
      <c r="Y5">
        <v>5.3712145819464254</v>
      </c>
      <c r="Z5">
        <v>0.34437830191912611</v>
      </c>
      <c r="AA5">
        <v>5.2917082157286472</v>
      </c>
      <c r="AB5">
        <v>0.33738869108056935</v>
      </c>
    </row>
    <row r="6" spans="1:28">
      <c r="A6" s="1" t="s">
        <v>7</v>
      </c>
      <c r="B6" s="3" t="b">
        <v>1</v>
      </c>
      <c r="C6">
        <v>5.1855599999999997</v>
      </c>
      <c r="D6">
        <v>0.33822999999999998</v>
      </c>
      <c r="E6">
        <v>4.2375188071511634</v>
      </c>
      <c r="F6">
        <v>0.29798718476437203</v>
      </c>
      <c r="G6">
        <v>4.4408864610965288</v>
      </c>
      <c r="H6">
        <v>0.30579885119632211</v>
      </c>
      <c r="I6">
        <v>4.9734928056579548</v>
      </c>
      <c r="J6">
        <v>0.33024067056168888</v>
      </c>
      <c r="K6">
        <v>5.4665921415353278</v>
      </c>
      <c r="L6">
        <v>0.35463440043535471</v>
      </c>
      <c r="M6">
        <v>4.7293620954429549</v>
      </c>
      <c r="N6">
        <v>0.31740705301547895</v>
      </c>
      <c r="O6">
        <v>5.1994773783608617</v>
      </c>
      <c r="P6">
        <v>0.34254698066701744</v>
      </c>
      <c r="Q6">
        <v>5.3680427961332393</v>
      </c>
      <c r="R6">
        <v>0.35303977194547498</v>
      </c>
      <c r="S6">
        <v>5.4677435164590591</v>
      </c>
      <c r="T6">
        <v>0.35107554414603243</v>
      </c>
      <c r="U6">
        <v>5.2758557681782499</v>
      </c>
      <c r="V6">
        <v>0.34307967970061065</v>
      </c>
      <c r="W6">
        <v>5.2361939782063418</v>
      </c>
      <c r="X6">
        <v>0.34174426948633801</v>
      </c>
      <c r="Y6">
        <v>5.3138056054918437</v>
      </c>
      <c r="Z6">
        <v>0.34429870109926747</v>
      </c>
      <c r="AA6">
        <v>5.2439790558622041</v>
      </c>
      <c r="AB6">
        <v>0.33743728974538861</v>
      </c>
    </row>
    <row r="7" spans="1:28">
      <c r="A7" s="1" t="s">
        <v>8</v>
      </c>
      <c r="B7" s="3">
        <v>1</v>
      </c>
      <c r="C7">
        <v>5.0989899999999997</v>
      </c>
      <c r="D7">
        <v>0.33106999999999998</v>
      </c>
      <c r="E7">
        <v>4.2986409705406174</v>
      </c>
      <c r="F7">
        <v>0.30036145555211902</v>
      </c>
      <c r="G7">
        <v>4.549118021028522</v>
      </c>
      <c r="H7">
        <v>0.30985638312391206</v>
      </c>
      <c r="I7">
        <v>4.8998423950215422</v>
      </c>
      <c r="J7">
        <v>0.32999320728522485</v>
      </c>
      <c r="K7">
        <v>5.3519473772414727</v>
      </c>
      <c r="L7">
        <v>0.35468897010213529</v>
      </c>
      <c r="M7">
        <v>4.6819243714869057</v>
      </c>
      <c r="N7">
        <v>0.31628558720253747</v>
      </c>
      <c r="O7">
        <v>5.164471171241809</v>
      </c>
      <c r="P7">
        <v>0.34158796414269926</v>
      </c>
      <c r="Q7">
        <v>5.3280475057656655</v>
      </c>
      <c r="R7">
        <v>0.35226066446324877</v>
      </c>
      <c r="S7">
        <v>5.3798819180467605</v>
      </c>
      <c r="T7">
        <v>0.35099895747607512</v>
      </c>
      <c r="U7">
        <v>5.2207359405983258</v>
      </c>
      <c r="V7">
        <v>0.34247051425342911</v>
      </c>
      <c r="W7">
        <v>5.1952618798960319</v>
      </c>
      <c r="X7">
        <v>0.3408368469715517</v>
      </c>
      <c r="Y7">
        <v>5.2483204669748327</v>
      </c>
      <c r="Z7">
        <v>0.3436938197616598</v>
      </c>
      <c r="AA7">
        <v>5.189533619190593</v>
      </c>
      <c r="AB7">
        <v>0.33708440492420011</v>
      </c>
    </row>
    <row r="8" spans="1:28">
      <c r="A8" s="1" t="s">
        <v>9</v>
      </c>
      <c r="B8" s="3" t="b">
        <v>0</v>
      </c>
      <c r="C8">
        <v>5.10494</v>
      </c>
      <c r="D8">
        <v>0.33128999999999997</v>
      </c>
      <c r="E8">
        <v>4.3604764332985262</v>
      </c>
      <c r="F8">
        <v>0.30274006934250863</v>
      </c>
      <c r="G8">
        <v>4.6595025519238087</v>
      </c>
      <c r="H8">
        <v>0.31392652309241753</v>
      </c>
      <c r="I8">
        <v>4.8199348110563029</v>
      </c>
      <c r="J8">
        <v>0.32926140982074975</v>
      </c>
      <c r="K8">
        <v>5.2275566236648832</v>
      </c>
      <c r="L8">
        <v>0.35416406340427464</v>
      </c>
      <c r="M8">
        <v>4.6304648387254632</v>
      </c>
      <c r="N8">
        <v>0.31472581106972947</v>
      </c>
      <c r="O8">
        <v>5.1264973978180661</v>
      </c>
      <c r="P8">
        <v>0.34030583427161776</v>
      </c>
      <c r="Q8">
        <v>5.2846601446525057</v>
      </c>
      <c r="R8">
        <v>0.35112682772231618</v>
      </c>
      <c r="S8">
        <v>5.2845526373009122</v>
      </c>
      <c r="T8">
        <v>0.35043166693122607</v>
      </c>
      <c r="U8">
        <v>5.1609374847971177</v>
      </c>
      <c r="V8">
        <v>0.34142323343697034</v>
      </c>
      <c r="W8">
        <v>5.1508587623944111</v>
      </c>
      <c r="X8">
        <v>0.33956254448158218</v>
      </c>
      <c r="Y8">
        <v>5.1772757235441116</v>
      </c>
      <c r="Z8">
        <v>0.34258690315688611</v>
      </c>
      <c r="AA8">
        <v>5.1304642133117495</v>
      </c>
      <c r="AB8">
        <v>0.33634359778278211</v>
      </c>
    </row>
    <row r="9" spans="1:28">
      <c r="A9" s="1" t="s">
        <v>10</v>
      </c>
      <c r="B9" s="3" t="b">
        <v>1</v>
      </c>
      <c r="C9">
        <v>5.10365</v>
      </c>
      <c r="D9">
        <v>0.33062999999999998</v>
      </c>
      <c r="E9">
        <v>4.423033519671951</v>
      </c>
      <c r="F9">
        <v>0.30512303407973684</v>
      </c>
      <c r="G9">
        <v>4.7720828812531524</v>
      </c>
      <c r="H9">
        <v>0.31800931027902779</v>
      </c>
      <c r="I9">
        <v>4.7368408574013312</v>
      </c>
      <c r="J9">
        <v>0.32807340073442659</v>
      </c>
      <c r="K9">
        <v>5.0982001477063692</v>
      </c>
      <c r="L9">
        <v>0.35307985221180049</v>
      </c>
      <c r="M9">
        <v>4.5769610581438096</v>
      </c>
      <c r="N9">
        <v>0.31278766593910623</v>
      </c>
      <c r="O9">
        <v>5.0870153689063686</v>
      </c>
      <c r="P9">
        <v>0.33874986258569184</v>
      </c>
      <c r="Q9">
        <v>5.2395480647494237</v>
      </c>
      <c r="R9">
        <v>0.34968183443276829</v>
      </c>
      <c r="S9">
        <v>5.1854191250192994</v>
      </c>
      <c r="T9">
        <v>0.34939547316898367</v>
      </c>
      <c r="U9">
        <v>5.0987584218957061</v>
      </c>
      <c r="V9">
        <v>0.33997808366568899</v>
      </c>
      <c r="W9">
        <v>5.1046910126055121</v>
      </c>
      <c r="X9">
        <v>0.33797033274648181</v>
      </c>
      <c r="Y9">
        <v>5.1034015848473713</v>
      </c>
      <c r="Z9">
        <v>0.34102048946930186</v>
      </c>
      <c r="AA9">
        <v>5.0690408423670945</v>
      </c>
      <c r="AB9">
        <v>0.3352433371241299</v>
      </c>
    </row>
    <row r="10" spans="1:28">
      <c r="A10" s="1" t="s">
        <v>11</v>
      </c>
      <c r="B10" s="3" t="b">
        <v>0</v>
      </c>
      <c r="C10">
        <v>5.06921</v>
      </c>
      <c r="D10">
        <v>0.32699</v>
      </c>
      <c r="E10">
        <v>4.4863206510524245</v>
      </c>
      <c r="F10">
        <v>0.30751035772253066</v>
      </c>
      <c r="G10">
        <v>4.88690268842275</v>
      </c>
      <c r="H10">
        <v>0.32210478398266762</v>
      </c>
      <c r="I10">
        <v>4.6537537880959619</v>
      </c>
      <c r="J10">
        <v>0.32647483454919951</v>
      </c>
      <c r="K10">
        <v>4.9688490461930703</v>
      </c>
      <c r="L10">
        <v>0.351478002152807</v>
      </c>
      <c r="M10">
        <v>4.5234691500244333</v>
      </c>
      <c r="N10">
        <v>0.31054563364111326</v>
      </c>
      <c r="O10">
        <v>5.0475423567360167</v>
      </c>
      <c r="P10">
        <v>0.33697984420421273</v>
      </c>
      <c r="Q10">
        <v>5.1944448979879514</v>
      </c>
      <c r="R10">
        <v>0.34798121487636086</v>
      </c>
      <c r="S10">
        <v>5.0862910264841927</v>
      </c>
      <c r="T10">
        <v>0.34793019653452673</v>
      </c>
      <c r="U10">
        <v>5.0365882584109718</v>
      </c>
      <c r="V10">
        <v>0.33819060123484607</v>
      </c>
      <c r="W10">
        <v>5.0585328312625499</v>
      </c>
      <c r="X10">
        <v>0.3361213995703079</v>
      </c>
      <c r="Y10">
        <v>5.0295369926056344</v>
      </c>
      <c r="Z10">
        <v>0.33905477509846593</v>
      </c>
      <c r="AA10">
        <v>5.0076239720554074</v>
      </c>
      <c r="AB10">
        <v>0.33382590534832213</v>
      </c>
    </row>
    <row r="11" spans="1:28">
      <c r="A11" s="1" t="s">
        <v>12</v>
      </c>
      <c r="B11" s="3" t="b">
        <v>0</v>
      </c>
      <c r="C11" t="s">
        <v>0</v>
      </c>
      <c r="D11" t="s">
        <v>0</v>
      </c>
      <c r="E11">
        <v>4.550346347109631</v>
      </c>
      <c r="F11">
        <v>0.30990204824417522</v>
      </c>
      <c r="G11">
        <v>5.0040065217211636</v>
      </c>
      <c r="H11">
        <v>0.32621298362437678</v>
      </c>
      <c r="I11">
        <v>4.5738665926178355</v>
      </c>
      <c r="J11">
        <v>0.32452714326708065</v>
      </c>
      <c r="K11">
        <v>4.8444742094152078</v>
      </c>
      <c r="L11">
        <v>0.34942007142673348</v>
      </c>
      <c r="M11">
        <v>4.4720447783977537</v>
      </c>
      <c r="N11">
        <v>0.30808587421961631</v>
      </c>
      <c r="O11">
        <v>5.0095952870279969</v>
      </c>
      <c r="P11">
        <v>0.33506379994094293</v>
      </c>
      <c r="Q11">
        <v>5.1510839337725844</v>
      </c>
      <c r="R11">
        <v>0.34609032290892811</v>
      </c>
      <c r="S11">
        <v>4.9909777789306151</v>
      </c>
      <c r="T11">
        <v>0.34609214678718075</v>
      </c>
      <c r="U11">
        <v>4.9768161588602036</v>
      </c>
      <c r="V11">
        <v>0.33612947809182725</v>
      </c>
      <c r="W11">
        <v>5.0141580513887272</v>
      </c>
      <c r="X11">
        <v>0.33408679841812716</v>
      </c>
      <c r="Y11">
        <v>4.958520521675009</v>
      </c>
      <c r="Z11">
        <v>0.33676530134526428</v>
      </c>
      <c r="AA11">
        <v>4.9485738182597885</v>
      </c>
      <c r="AB11">
        <v>0.3321457735635982</v>
      </c>
    </row>
    <row r="12" spans="1:28">
      <c r="A12" s="1" t="s">
        <v>13</v>
      </c>
      <c r="B12" s="3" t="s">
        <v>24</v>
      </c>
      <c r="E12">
        <v>4.6151192269383197</v>
      </c>
      <c r="F12">
        <v>0.3122981136325409</v>
      </c>
      <c r="G12">
        <v>5.1234398156033496</v>
      </c>
      <c r="H12">
        <v>0.33033394874768818</v>
      </c>
      <c r="I12">
        <v>4.500249291087921</v>
      </c>
      <c r="J12">
        <v>0.32230517557176391</v>
      </c>
      <c r="K12">
        <v>4.7298552925999431</v>
      </c>
      <c r="L12">
        <v>0.34698514515728196</v>
      </c>
      <c r="M12">
        <v>4.4246641530262645</v>
      </c>
      <c r="N12">
        <v>0.30550291484973441</v>
      </c>
      <c r="O12">
        <v>4.9746324443902266</v>
      </c>
      <c r="P12">
        <v>0.33307536230238988</v>
      </c>
      <c r="Q12">
        <v>5.1111315096410097</v>
      </c>
      <c r="R12">
        <v>0.34408182444835417</v>
      </c>
      <c r="S12">
        <v>4.9031422170097683</v>
      </c>
      <c r="T12">
        <v>0.34395195914794618</v>
      </c>
      <c r="U12">
        <v>4.9217391315085592</v>
      </c>
      <c r="V12">
        <v>0.33387392204312744</v>
      </c>
      <c r="W12">
        <v>4.9732719708889324</v>
      </c>
      <c r="X12">
        <v>0.33194471787120045</v>
      </c>
      <c r="Y12">
        <v>4.8930812952068639</v>
      </c>
      <c r="Z12">
        <v>0.33424005140208074</v>
      </c>
      <c r="AA12">
        <v>4.894159645274895</v>
      </c>
      <c r="AB12">
        <v>0.33026750829221635</v>
      </c>
    </row>
    <row r="13" spans="1:28">
      <c r="A13" s="1" t="s">
        <v>14</v>
      </c>
      <c r="B13" s="3" t="b">
        <v>1</v>
      </c>
      <c r="E13">
        <v>4.6806480102185972</v>
      </c>
      <c r="F13">
        <v>0.31469856189010903</v>
      </c>
      <c r="G13">
        <v>5.245248908318521</v>
      </c>
      <c r="H13">
        <v>0.33446771901900929</v>
      </c>
      <c r="I13">
        <v>4.4357309551189541</v>
      </c>
      <c r="J13">
        <v>0.31989432043568655</v>
      </c>
      <c r="K13">
        <v>4.6293970364414587</v>
      </c>
      <c r="L13">
        <v>0.34426679619546519</v>
      </c>
      <c r="M13">
        <v>4.3831480847716309</v>
      </c>
      <c r="N13">
        <v>0.30289601721151194</v>
      </c>
      <c r="O13">
        <v>4.9439974312578867</v>
      </c>
      <c r="P13">
        <v>0.33109094583187443</v>
      </c>
      <c r="Q13">
        <v>5.076122974847026</v>
      </c>
      <c r="R13">
        <v>0.34203290496409988</v>
      </c>
      <c r="S13">
        <v>4.8261598121075187</v>
      </c>
      <c r="T13">
        <v>0.34159187982756767</v>
      </c>
      <c r="U13">
        <v>4.8734737556296084</v>
      </c>
      <c r="V13">
        <v>0.33151061284276789</v>
      </c>
      <c r="W13">
        <v>4.9374458189075954</v>
      </c>
      <c r="X13">
        <v>0.3297774768836535</v>
      </c>
      <c r="Y13">
        <v>4.8357341059756287</v>
      </c>
      <c r="Z13">
        <v>0.33157606920805538</v>
      </c>
      <c r="AA13">
        <v>4.8464725592527182</v>
      </c>
      <c r="AB13">
        <v>0.32826329021521244</v>
      </c>
    </row>
    <row r="14" spans="1:28">
      <c r="A14" s="1" t="s">
        <v>15</v>
      </c>
      <c r="B14" s="3" t="b">
        <v>0</v>
      </c>
      <c r="E14">
        <v>4.7469415183897734</v>
      </c>
      <c r="F14">
        <v>0.31710340103399881</v>
      </c>
      <c r="G14">
        <v>5.369481059888666</v>
      </c>
      <c r="H14">
        <v>0.33861433422800324</v>
      </c>
      <c r="I14">
        <v>4.3827909881799227</v>
      </c>
      <c r="J14">
        <v>0.31738722566970479</v>
      </c>
      <c r="K14">
        <v>4.5469599953862847</v>
      </c>
      <c r="L14">
        <v>0.34136948916741805</v>
      </c>
      <c r="M14">
        <v>4.3490920128543991</v>
      </c>
      <c r="N14">
        <v>0.30036536291922072</v>
      </c>
      <c r="O14">
        <v>4.91886753400534</v>
      </c>
      <c r="P14">
        <v>0.32918681054148502</v>
      </c>
      <c r="Q14">
        <v>5.0474036877497541</v>
      </c>
      <c r="R14">
        <v>0.34002230328289795</v>
      </c>
      <c r="S14">
        <v>4.7629889548720294</v>
      </c>
      <c r="T14">
        <v>0.33910260535077968</v>
      </c>
      <c r="U14">
        <v>4.8338748425508449</v>
      </c>
      <c r="V14">
        <v>0.32913037113795929</v>
      </c>
      <c r="W14">
        <v>4.9080563743738201</v>
      </c>
      <c r="X14">
        <v>0.327668361311235</v>
      </c>
      <c r="Y14">
        <v>4.788682774302786</v>
      </c>
      <c r="Z14">
        <v>0.32887573010492616</v>
      </c>
      <c r="AA14">
        <v>4.8073451481658642</v>
      </c>
      <c r="AB14">
        <v>0.32621014030930734</v>
      </c>
    </row>
    <row r="15" spans="1:28">
      <c r="A15" s="1" t="s">
        <v>16</v>
      </c>
      <c r="B15" s="3" t="b">
        <v>0</v>
      </c>
      <c r="E15">
        <v>4.8140086758378873</v>
      </c>
      <c r="F15">
        <v>0.31951263909599481</v>
      </c>
      <c r="G15">
        <v>5.4961844704446925</v>
      </c>
      <c r="H15">
        <v>0.34277383428797314</v>
      </c>
      <c r="I15">
        <v>4.3434638435112189</v>
      </c>
      <c r="J15">
        <v>0.31488023751968042</v>
      </c>
      <c r="K15">
        <v>4.4857121786909468</v>
      </c>
      <c r="L15">
        <v>0.33840456595739998</v>
      </c>
      <c r="M15">
        <v>4.3238046930194836</v>
      </c>
      <c r="N15">
        <v>0.29800820359810615</v>
      </c>
      <c r="O15">
        <v>4.9002084804909938</v>
      </c>
      <c r="P15">
        <v>0.32743613128257987</v>
      </c>
      <c r="Q15">
        <v>5.0260773144463808</v>
      </c>
      <c r="R15">
        <v>0.3381272856997985</v>
      </c>
      <c r="S15">
        <v>4.7160572659202362</v>
      </c>
      <c r="T15">
        <v>0.33657979713972397</v>
      </c>
      <c r="U15">
        <v>4.8044641562945589</v>
      </c>
      <c r="V15">
        <v>0.32682466828256251</v>
      </c>
      <c r="W15">
        <v>4.8862330571592487</v>
      </c>
      <c r="X15">
        <v>0.32569842328258736</v>
      </c>
      <c r="Y15">
        <v>4.7537354564778322</v>
      </c>
      <c r="Z15">
        <v>0.32624280661005878</v>
      </c>
      <c r="AA15">
        <v>4.7782810564794937</v>
      </c>
      <c r="AB15">
        <v>0.32418695997396513</v>
      </c>
    </row>
    <row r="16" spans="1:28">
      <c r="A16" s="1" t="s">
        <v>17</v>
      </c>
      <c r="B16" s="3">
        <v>1</v>
      </c>
      <c r="E16">
        <v>4.8818585110971053</v>
      </c>
      <c r="F16">
        <v>0.32192628412257274</v>
      </c>
      <c r="G16">
        <v>5.6254082989273257</v>
      </c>
      <c r="H16">
        <v>0.34694625923624467</v>
      </c>
      <c r="I16">
        <v>4.3192608412275435</v>
      </c>
      <c r="J16">
        <v>0.31246969813428371</v>
      </c>
      <c r="K16">
        <v>4.448007305602875</v>
      </c>
      <c r="L16">
        <v>0.3354859669016238</v>
      </c>
      <c r="M16">
        <v>4.3082579027868473</v>
      </c>
      <c r="N16">
        <v>0.2959151235589686</v>
      </c>
      <c r="O16">
        <v>4.8887373276772861</v>
      </c>
      <c r="P16">
        <v>0.32590618567728652</v>
      </c>
      <c r="Q16">
        <v>5.0129634155029859</v>
      </c>
      <c r="R16">
        <v>0.33642067667778186</v>
      </c>
      <c r="S16">
        <v>4.6871683037389609</v>
      </c>
      <c r="T16">
        <v>0.33412040529914416</v>
      </c>
      <c r="U16">
        <v>4.7863719330398773</v>
      </c>
      <c r="V16">
        <v>0.32468211114425738</v>
      </c>
      <c r="W16">
        <v>4.8728145251057819</v>
      </c>
      <c r="X16">
        <v>0.32394336641139754</v>
      </c>
      <c r="Y16">
        <v>4.7322351583260982</v>
      </c>
      <c r="Z16">
        <v>0.32377848049680041</v>
      </c>
      <c r="AA16">
        <v>4.7603972009377866</v>
      </c>
      <c r="AB16">
        <v>0.32227149889486056</v>
      </c>
    </row>
    <row r="17" spans="5:28">
      <c r="E17">
        <v>4.950500158065144</v>
      </c>
      <c r="F17">
        <v>0.32434434417492763</v>
      </c>
      <c r="G17">
        <v>5.7572026821600106</v>
      </c>
      <c r="H17">
        <v>0.35113164923455242</v>
      </c>
      <c r="I17">
        <v>4.3111120891334584</v>
      </c>
      <c r="J17">
        <v>0.31024824319024941</v>
      </c>
      <c r="K17">
        <v>4.4352943532497093</v>
      </c>
      <c r="L17">
        <v>0.33272585212503381</v>
      </c>
      <c r="M17">
        <v>4.303049096586391</v>
      </c>
      <c r="N17">
        <v>0.29416655869389918</v>
      </c>
      <c r="O17">
        <v>4.8848949055337512</v>
      </c>
      <c r="P17">
        <v>0.32465576867721291</v>
      </c>
      <c r="Q17">
        <v>5.0085659507016054</v>
      </c>
      <c r="R17">
        <v>0.33496806024448689</v>
      </c>
      <c r="S17">
        <v>4.6774322549437146</v>
      </c>
      <c r="T17">
        <v>0.33181894287823105</v>
      </c>
      <c r="U17">
        <v>4.7802934467802407</v>
      </c>
      <c r="V17">
        <v>0.32278503699230909</v>
      </c>
      <c r="W17">
        <v>4.8683164448750338</v>
      </c>
      <c r="X17">
        <v>0.32247063654897812</v>
      </c>
      <c r="Y17">
        <v>4.7250081242480499</v>
      </c>
      <c r="Z17">
        <v>0.32157745443567359</v>
      </c>
      <c r="AA17">
        <v>4.7543808480798262</v>
      </c>
      <c r="AB17">
        <v>0.32053736716706055</v>
      </c>
    </row>
    <row r="18" spans="5:28">
      <c r="E18">
        <v>5.0199428572328557</v>
      </c>
      <c r="F18">
        <v>0.3267668273289992</v>
      </c>
      <c r="G18">
        <v>5.8916187543012111</v>
      </c>
      <c r="H18">
        <v>0.35533004456942607</v>
      </c>
      <c r="I18">
        <v>4.3193307392020657</v>
      </c>
      <c r="J18">
        <v>0.30830124195527048</v>
      </c>
      <c r="K18">
        <v>4.4480618732608734</v>
      </c>
      <c r="L18">
        <v>0.33023029129060416</v>
      </c>
      <c r="M18">
        <v>4.3083784459192644</v>
      </c>
      <c r="N18">
        <v>0.29282970537005615</v>
      </c>
      <c r="O18">
        <v>4.8888288761885095</v>
      </c>
      <c r="P18">
        <v>0.32373293310643009</v>
      </c>
      <c r="Q18">
        <v>5.013053912148429</v>
      </c>
      <c r="R18">
        <v>0.33382525963480841</v>
      </c>
      <c r="S18">
        <v>4.6872232704296586</v>
      </c>
      <c r="T18">
        <v>0.32976385378714523</v>
      </c>
      <c r="U18">
        <v>4.7864622903337537</v>
      </c>
      <c r="V18">
        <v>0.3212063493224856</v>
      </c>
      <c r="W18">
        <v>4.8729116751677193</v>
      </c>
      <c r="X18">
        <v>0.32133682987802548</v>
      </c>
      <c r="Y18">
        <v>4.7323320851103388</v>
      </c>
      <c r="Z18">
        <v>0.31972431262385781</v>
      </c>
      <c r="AA18">
        <v>4.7604632029719367</v>
      </c>
      <c r="AB18">
        <v>0.31905120650035224</v>
      </c>
    </row>
    <row r="19" spans="5:28">
      <c r="E19">
        <v>5.0901959569281878</v>
      </c>
      <c r="F19">
        <v>0.3291937416755002</v>
      </c>
      <c r="G19" t="s">
        <v>0</v>
      </c>
      <c r="H19" t="s">
        <v>0</v>
      </c>
      <c r="I19">
        <v>4.3436009533203022</v>
      </c>
      <c r="J19">
        <v>0.30670351659491624</v>
      </c>
      <c r="K19">
        <v>4.4858192170024482</v>
      </c>
      <c r="L19">
        <v>0.32809518740167537</v>
      </c>
      <c r="M19">
        <v>4.32404114687934</v>
      </c>
      <c r="N19">
        <v>0.29195593811095877</v>
      </c>
      <c r="O19">
        <v>4.9003880593554952</v>
      </c>
      <c r="P19">
        <v>0.32317314301839095</v>
      </c>
      <c r="Q19">
        <v>5.0262548300019336</v>
      </c>
      <c r="R19">
        <v>0.33303619203528634</v>
      </c>
      <c r="S19">
        <v>4.7161650869625333</v>
      </c>
      <c r="T19">
        <v>0.32803411394714999</v>
      </c>
      <c r="U19">
        <v>4.8046413985021825</v>
      </c>
      <c r="V19">
        <v>0.32000671621659993</v>
      </c>
      <c r="W19">
        <v>4.8864236238607255</v>
      </c>
      <c r="X19">
        <v>0.32058551795305817</v>
      </c>
      <c r="Y19">
        <v>4.7539255852043505</v>
      </c>
      <c r="Z19">
        <v>0.31829027026192724</v>
      </c>
      <c r="AA19">
        <v>4.7784105241266364</v>
      </c>
      <c r="AB19">
        <v>0.31787012921570867</v>
      </c>
    </row>
    <row r="20" spans="5:28">
      <c r="E20">
        <v>5.1612689145746415</v>
      </c>
      <c r="F20">
        <v>0.33162509531994244</v>
      </c>
      <c r="I20">
        <v>4.3829900407704958</v>
      </c>
      <c r="J20">
        <v>0.30551646679877048</v>
      </c>
      <c r="K20">
        <v>4.5471153909290063</v>
      </c>
      <c r="L20">
        <v>0.32640259130331889</v>
      </c>
      <c r="M20">
        <v>4.3494352906524663</v>
      </c>
      <c r="N20">
        <v>0.29157883530235984</v>
      </c>
      <c r="O20">
        <v>4.9191282421080658</v>
      </c>
      <c r="P20">
        <v>0.32299791083224499</v>
      </c>
      <c r="Q20">
        <v>5.0476614003921698</v>
      </c>
      <c r="R20">
        <v>0.33263118087125615</v>
      </c>
      <c r="S20">
        <v>4.7631454867637375</v>
      </c>
      <c r="T20">
        <v>0.32669619629024693</v>
      </c>
      <c r="U20">
        <v>4.8341321583535741</v>
      </c>
      <c r="V20">
        <v>0.31923223890214936</v>
      </c>
      <c r="W20">
        <v>4.9083330343433689</v>
      </c>
      <c r="X20">
        <v>0.32024557327001218</v>
      </c>
      <c r="Y20">
        <v>4.7889587984312492</v>
      </c>
      <c r="Z20">
        <v>0.31733043679363065</v>
      </c>
      <c r="AA20">
        <v>4.8075331060569244</v>
      </c>
      <c r="AB20">
        <v>0.31703952345082298</v>
      </c>
    </row>
    <row r="21" spans="5:28">
      <c r="E21">
        <v>5.2331712979644278</v>
      </c>
      <c r="F21">
        <v>0.33406089638266478</v>
      </c>
      <c r="I21">
        <v>4.4359843010115911</v>
      </c>
      <c r="J21">
        <v>0.30478571022479378</v>
      </c>
      <c r="K21">
        <v>4.6295948174518404</v>
      </c>
      <c r="L21">
        <v>0.32521754851437573</v>
      </c>
      <c r="M21">
        <v>4.3835849945346403</v>
      </c>
      <c r="N21">
        <v>0.29171288879371216</v>
      </c>
      <c r="O21">
        <v>4.9443292497326548</v>
      </c>
      <c r="P21">
        <v>0.32321397062263452</v>
      </c>
      <c r="Q21">
        <v>5.0764509808239824</v>
      </c>
      <c r="R21">
        <v>0.33262579049461866</v>
      </c>
      <c r="S21">
        <v>4.8263590394158236</v>
      </c>
      <c r="T21">
        <v>0.32580151624167802</v>
      </c>
      <c r="U21">
        <v>4.8738012565254492</v>
      </c>
      <c r="V21">
        <v>0.31891268010799623</v>
      </c>
      <c r="W21">
        <v>4.9377979402577399</v>
      </c>
      <c r="X21">
        <v>0.32033005971241379</v>
      </c>
      <c r="Y21">
        <v>4.8360854180535746</v>
      </c>
      <c r="Z21">
        <v>0.31688169808087385</v>
      </c>
      <c r="AA21">
        <v>4.8467117842713527</v>
      </c>
      <c r="AB21">
        <v>0.31659130891943066</v>
      </c>
    </row>
    <row r="22" spans="5:28">
      <c r="E22">
        <v>5.3059127865464735</v>
      </c>
      <c r="F22">
        <v>0.3365011529988593</v>
      </c>
      <c r="I22">
        <v>4.5005471943420456</v>
      </c>
      <c r="J22">
        <v>0.30453932943831113</v>
      </c>
      <c r="K22">
        <v>4.7300878584646728</v>
      </c>
      <c r="L22">
        <v>0.32458559956464533</v>
      </c>
      <c r="M22">
        <v>4.4251779045570458</v>
      </c>
      <c r="N22">
        <v>0.29235294698452102</v>
      </c>
      <c r="O22">
        <v>4.9750226216391384</v>
      </c>
      <c r="P22">
        <v>0.32381301933298251</v>
      </c>
      <c r="Q22">
        <v>5.11151720386676</v>
      </c>
      <c r="R22">
        <v>0.33302022805452502</v>
      </c>
      <c r="S22">
        <v>4.9033764835409404</v>
      </c>
      <c r="T22">
        <v>0.32538445585396752</v>
      </c>
      <c r="U22">
        <v>4.9221242318217495</v>
      </c>
      <c r="V22">
        <v>0.3190603202993893</v>
      </c>
      <c r="W22">
        <v>4.9736860217936583</v>
      </c>
      <c r="X22">
        <v>0.32083573051366193</v>
      </c>
      <c r="Y22">
        <v>4.8934943945081564</v>
      </c>
      <c r="Z22">
        <v>0.31696129890073249</v>
      </c>
      <c r="AA22">
        <v>4.8944409441377958</v>
      </c>
      <c r="AB22">
        <v>0.31654271025461139</v>
      </c>
    </row>
    <row r="23" spans="5:28">
      <c r="E23">
        <v>5.3795031727294678</v>
      </c>
      <c r="F23">
        <v>0.33894587331859927</v>
      </c>
      <c r="I23">
        <v>4.5741976049784583</v>
      </c>
      <c r="J23">
        <v>0.30478679271477516</v>
      </c>
      <c r="K23">
        <v>4.8447326227585288</v>
      </c>
      <c r="L23">
        <v>0.32453102989786475</v>
      </c>
      <c r="M23">
        <v>4.4726156285130951</v>
      </c>
      <c r="N23">
        <v>0.2934744127974625</v>
      </c>
      <c r="O23">
        <v>5.0100288287581911</v>
      </c>
      <c r="P23">
        <v>0.32477203585730069</v>
      </c>
      <c r="Q23">
        <v>5.1515124942343338</v>
      </c>
      <c r="R23">
        <v>0.33379933553675123</v>
      </c>
      <c r="S23">
        <v>4.9912380819532389</v>
      </c>
      <c r="T23">
        <v>0.32546104252392483</v>
      </c>
      <c r="U23">
        <v>4.9772440594016736</v>
      </c>
      <c r="V23">
        <v>0.31966948574657084</v>
      </c>
      <c r="W23">
        <v>5.0146181201039681</v>
      </c>
      <c r="X23">
        <v>0.32174315302844825</v>
      </c>
      <c r="Y23">
        <v>4.9589795330251674</v>
      </c>
      <c r="Z23">
        <v>0.31756618023834016</v>
      </c>
      <c r="AA23">
        <v>4.948886380809407</v>
      </c>
      <c r="AB23">
        <v>0.3168955950757999</v>
      </c>
    </row>
    <row r="24" spans="5:28">
      <c r="E24">
        <v>5.4539523632000986</v>
      </c>
      <c r="F24">
        <v>0.3413950655068656</v>
      </c>
      <c r="I24">
        <v>4.6541051889436975</v>
      </c>
      <c r="J24">
        <v>0.30551859017925026</v>
      </c>
      <c r="K24">
        <v>4.9691233763351175</v>
      </c>
      <c r="L24">
        <v>0.3250559365957254</v>
      </c>
      <c r="M24">
        <v>4.5240751612745376</v>
      </c>
      <c r="N24">
        <v>0.2950341889302705</v>
      </c>
      <c r="O24">
        <v>5.048002602181934</v>
      </c>
      <c r="P24">
        <v>0.32605416572838219</v>
      </c>
      <c r="Q24">
        <v>5.1948998553474937</v>
      </c>
      <c r="R24">
        <v>0.33493317227768382</v>
      </c>
      <c r="S24">
        <v>5.0865673626990873</v>
      </c>
      <c r="T24">
        <v>0.32602833306877388</v>
      </c>
      <c r="U24">
        <v>5.0370425152028817</v>
      </c>
      <c r="V24">
        <v>0.32071676656302961</v>
      </c>
      <c r="W24">
        <v>5.059021237605589</v>
      </c>
      <c r="X24">
        <v>0.32301745551841776</v>
      </c>
      <c r="Y24">
        <v>5.0300242764558885</v>
      </c>
      <c r="Z24">
        <v>0.31867309684311385</v>
      </c>
      <c r="AA24">
        <v>5.0079557866882505</v>
      </c>
      <c r="AB24">
        <v>0.31763640221721789</v>
      </c>
    </row>
    <row r="25" spans="5:28">
      <c r="E25">
        <v>5.5292703802566985</v>
      </c>
      <c r="F25">
        <v>0.34384873774357505</v>
      </c>
      <c r="I25">
        <v>4.7371991425986693</v>
      </c>
      <c r="J25">
        <v>0.30670659926557342</v>
      </c>
      <c r="K25">
        <v>5.0984798522936314</v>
      </c>
      <c r="L25">
        <v>0.32614014778819955</v>
      </c>
      <c r="M25">
        <v>4.5775789418561912</v>
      </c>
      <c r="N25">
        <v>0.29697233406089374</v>
      </c>
      <c r="O25">
        <v>5.0874846310936315</v>
      </c>
      <c r="P25">
        <v>0.32761013741430811</v>
      </c>
      <c r="Q25">
        <v>5.2400119352505756</v>
      </c>
      <c r="R25">
        <v>0.33637816556723171</v>
      </c>
      <c r="S25">
        <v>5.1857008749807001</v>
      </c>
      <c r="T25">
        <v>0.32706452683101628</v>
      </c>
      <c r="U25">
        <v>5.0992215781042933</v>
      </c>
      <c r="V25">
        <v>0.32216191633431096</v>
      </c>
      <c r="W25">
        <v>5.105188987394488</v>
      </c>
      <c r="X25">
        <v>0.32460966725351814</v>
      </c>
      <c r="Y25">
        <v>5.1038984151526288</v>
      </c>
      <c r="Z25">
        <v>0.3202395105306981</v>
      </c>
      <c r="AA25">
        <v>5.0693791576329055</v>
      </c>
      <c r="AB25">
        <v>0.3187366628758701</v>
      </c>
    </row>
    <row r="26" spans="5:28">
      <c r="E26">
        <v>5.6054673631584278</v>
      </c>
      <c r="F26">
        <v>0.34630689822360661</v>
      </c>
      <c r="I26">
        <v>4.8202862119040386</v>
      </c>
      <c r="J26">
        <v>0.3083051654508005</v>
      </c>
      <c r="K26">
        <v>5.2278309538069303</v>
      </c>
      <c r="L26">
        <v>0.32774199784719305</v>
      </c>
      <c r="M26">
        <v>4.6310708499755675</v>
      </c>
      <c r="N26">
        <v>0.29921436635888671</v>
      </c>
      <c r="O26">
        <v>5.1269576432639834</v>
      </c>
      <c r="P26">
        <v>0.32938015579578722</v>
      </c>
      <c r="Q26">
        <v>5.2851151020120479</v>
      </c>
      <c r="R26">
        <v>0.33807878512363915</v>
      </c>
      <c r="S26">
        <v>5.2848289735158076</v>
      </c>
      <c r="T26">
        <v>0.32852980346547322</v>
      </c>
      <c r="U26">
        <v>5.1613917415890276</v>
      </c>
      <c r="V26">
        <v>0.32394939876515388</v>
      </c>
      <c r="W26">
        <v>5.1513471687374501</v>
      </c>
      <c r="X26">
        <v>0.32645860042969205</v>
      </c>
      <c r="Y26">
        <v>5.1777630073943657</v>
      </c>
      <c r="Z26">
        <v>0.32220522490153403</v>
      </c>
      <c r="AA26">
        <v>5.1307960279445926</v>
      </c>
      <c r="AB26">
        <v>0.32015409465167788</v>
      </c>
    </row>
    <row r="27" spans="5:28">
      <c r="E27">
        <v>5.6825535694902154</v>
      </c>
      <c r="F27">
        <v>0.34876955515682972</v>
      </c>
      <c r="I27">
        <v>4.900173407382165</v>
      </c>
      <c r="J27">
        <v>0.31025285673291936</v>
      </c>
      <c r="K27">
        <v>5.3522057905847928</v>
      </c>
      <c r="L27">
        <v>0.32979992857326657</v>
      </c>
      <c r="M27">
        <v>4.6824952216022471</v>
      </c>
      <c r="N27">
        <v>0.30167412578038366</v>
      </c>
      <c r="O27">
        <v>5.1649047129720032</v>
      </c>
      <c r="P27">
        <v>0.33129620005905702</v>
      </c>
      <c r="Q27">
        <v>5.3284760662274149</v>
      </c>
      <c r="R27">
        <v>0.3399696770910719</v>
      </c>
      <c r="S27">
        <v>5.3801422210693843</v>
      </c>
      <c r="T27">
        <v>0.3303678532128192</v>
      </c>
      <c r="U27">
        <v>5.2211638411397958</v>
      </c>
      <c r="V27">
        <v>0.3260105219081727</v>
      </c>
      <c r="W27">
        <v>5.1957219486112729</v>
      </c>
      <c r="X27">
        <v>0.32849320158187278</v>
      </c>
      <c r="Y27">
        <v>5.2487794783249919</v>
      </c>
      <c r="Z27">
        <v>0.32449469865473568</v>
      </c>
      <c r="AA27">
        <v>5.1898461817402115</v>
      </c>
      <c r="AB27">
        <v>0.3218342264364018</v>
      </c>
    </row>
    <row r="28" spans="5:28">
      <c r="E28">
        <v>5.7605393765436386</v>
      </c>
      <c r="F28">
        <v>0.35123671676813073</v>
      </c>
      <c r="I28">
        <v>4.9737907089120794</v>
      </c>
      <c r="J28">
        <v>0.3124748244282361</v>
      </c>
      <c r="K28">
        <v>5.4668247074000575</v>
      </c>
      <c r="L28">
        <v>0.33223485484271809</v>
      </c>
      <c r="M28">
        <v>4.7298758469737363</v>
      </c>
      <c r="N28">
        <v>0.3042570851502655</v>
      </c>
      <c r="O28">
        <v>5.1998675556097735</v>
      </c>
      <c r="P28">
        <v>0.33328463769761008</v>
      </c>
      <c r="Q28">
        <v>5.3684284903589896</v>
      </c>
      <c r="R28">
        <v>0.34197817555164584</v>
      </c>
      <c r="S28">
        <v>5.4679777829902303</v>
      </c>
      <c r="T28">
        <v>0.33250804085205377</v>
      </c>
      <c r="U28">
        <v>5.2762408684914401</v>
      </c>
      <c r="V28">
        <v>0.32826607795687252</v>
      </c>
      <c r="W28">
        <v>5.2366080291110668</v>
      </c>
      <c r="X28">
        <v>0.3306352821287995</v>
      </c>
      <c r="Y28">
        <v>5.3142187047931362</v>
      </c>
      <c r="Z28">
        <v>0.32701994859791922</v>
      </c>
      <c r="AA28">
        <v>5.2442603547251041</v>
      </c>
      <c r="AB28">
        <v>0.32371249170778366</v>
      </c>
    </row>
    <row r="29" spans="5:28">
      <c r="E29">
        <v>5.8394352827138922</v>
      </c>
      <c r="F29">
        <v>0.35370839129744125</v>
      </c>
      <c r="I29">
        <v>5.0383090448810464</v>
      </c>
      <c r="J29">
        <v>0.31488567956431346</v>
      </c>
      <c r="K29">
        <v>5.5672829635585419</v>
      </c>
      <c r="L29">
        <v>0.33495320380453486</v>
      </c>
      <c r="M29">
        <v>4.7713919152283699</v>
      </c>
      <c r="N29">
        <v>0.30686398278848803</v>
      </c>
      <c r="O29">
        <v>5.2305025687421134</v>
      </c>
      <c r="P29">
        <v>0.33526905416812552</v>
      </c>
      <c r="Q29">
        <v>5.4034370251529733</v>
      </c>
      <c r="R29">
        <v>0.34402709503590007</v>
      </c>
      <c r="S29">
        <v>5.5449601878924808</v>
      </c>
      <c r="T29">
        <v>0.33486812017243228</v>
      </c>
      <c r="U29">
        <v>5.324506244370391</v>
      </c>
      <c r="V29">
        <v>0.33062938715723206</v>
      </c>
      <c r="W29">
        <v>5.2724341810924047</v>
      </c>
      <c r="X29">
        <v>0.33280252311634645</v>
      </c>
      <c r="Y29">
        <v>5.3715658940243713</v>
      </c>
      <c r="Z29">
        <v>0.32968393079194458</v>
      </c>
      <c r="AA29">
        <v>5.2919474407472817</v>
      </c>
      <c r="AB29">
        <v>0.32571670978478756</v>
      </c>
    </row>
    <row r="30" spans="5:28">
      <c r="E30">
        <v>5.9192519089130879</v>
      </c>
      <c r="F30">
        <v>0.35618458699976552</v>
      </c>
      <c r="I30">
        <v>5.0912490118200777</v>
      </c>
      <c r="J30">
        <v>0.31739277433029522</v>
      </c>
      <c r="K30">
        <v>5.6497200046137159</v>
      </c>
      <c r="L30">
        <v>0.337850510832582</v>
      </c>
      <c r="M30">
        <v>4.8054479871456017</v>
      </c>
      <c r="N30">
        <v>0.30939463708077924</v>
      </c>
      <c r="O30">
        <v>5.2556324659946601</v>
      </c>
      <c r="P30">
        <v>0.33717318945851493</v>
      </c>
      <c r="Q30">
        <v>5.4321563122502452</v>
      </c>
      <c r="R30">
        <v>0.34603769671710205</v>
      </c>
      <c r="S30">
        <v>5.60813104512797</v>
      </c>
      <c r="T30">
        <v>0.33735739464922027</v>
      </c>
      <c r="U30">
        <v>5.3641051574491545</v>
      </c>
      <c r="V30">
        <v>0.33300962886204066</v>
      </c>
      <c r="W30">
        <v>5.3018236256261799</v>
      </c>
      <c r="X30">
        <v>0.33491163868876495</v>
      </c>
      <c r="Y30">
        <v>5.418617225697214</v>
      </c>
      <c r="Z30">
        <v>0.3323842698950738</v>
      </c>
      <c r="AA30">
        <v>5.3310748518341358</v>
      </c>
      <c r="AB30">
        <v>0.32776985969069267</v>
      </c>
    </row>
    <row r="31" spans="5:28">
      <c r="E31">
        <v>6.0000000000000231</v>
      </c>
      <c r="F31">
        <v>0.35866531214520747</v>
      </c>
      <c r="I31">
        <v>5.1305761564887815</v>
      </c>
      <c r="J31">
        <v>0.31989976248031959</v>
      </c>
      <c r="K31">
        <v>5.7109678213090538</v>
      </c>
      <c r="L31">
        <v>0.34081543404260006</v>
      </c>
      <c r="M31">
        <v>4.8307353069805172</v>
      </c>
      <c r="N31">
        <v>0.31175179640189382</v>
      </c>
      <c r="O31">
        <v>5.2742915195090063</v>
      </c>
      <c r="P31">
        <v>0.33892386871742008</v>
      </c>
      <c r="Q31">
        <v>5.4534826855536185</v>
      </c>
      <c r="R31">
        <v>0.34793271430020156</v>
      </c>
      <c r="S31">
        <v>5.6550627340797632</v>
      </c>
      <c r="T31">
        <v>0.33988020286027598</v>
      </c>
      <c r="U31">
        <v>5.3935158437054405</v>
      </c>
      <c r="V31">
        <v>0.33531533171743749</v>
      </c>
      <c r="W31">
        <v>5.3236469428407514</v>
      </c>
      <c r="X31">
        <v>0.33688157671741259</v>
      </c>
      <c r="Y31">
        <v>5.4535645435221678</v>
      </c>
      <c r="Z31">
        <v>0.33501719338994118</v>
      </c>
      <c r="AA31">
        <v>5.3601389435205062</v>
      </c>
      <c r="AB31">
        <v>0.32979304002603488</v>
      </c>
    </row>
    <row r="32" spans="5:28">
      <c r="E32">
        <v>6</v>
      </c>
      <c r="F32">
        <v>0.35866531214520675</v>
      </c>
      <c r="I32">
        <v>5.154779158772457</v>
      </c>
      <c r="J32">
        <v>0.3223103018657163</v>
      </c>
      <c r="K32">
        <v>5.7486726943971256</v>
      </c>
      <c r="L32">
        <v>0.34373403309837625</v>
      </c>
      <c r="M32">
        <v>4.8462820972131535</v>
      </c>
      <c r="N32">
        <v>0.31384487644103137</v>
      </c>
      <c r="O32">
        <v>5.285762672322714</v>
      </c>
      <c r="P32">
        <v>0.34045381432271343</v>
      </c>
      <c r="Q32">
        <v>5.4665965844970135</v>
      </c>
      <c r="R32">
        <v>0.34963932332221814</v>
      </c>
      <c r="S32">
        <v>5.6839516962610386</v>
      </c>
      <c r="T32">
        <v>0.34233959470085573</v>
      </c>
      <c r="U32">
        <v>5.4116080669601221</v>
      </c>
      <c r="V32">
        <v>0.33745788885574257</v>
      </c>
      <c r="W32">
        <v>5.3370654748942181</v>
      </c>
      <c r="X32">
        <v>0.33863663358860241</v>
      </c>
      <c r="Y32">
        <v>5.4750648416739018</v>
      </c>
      <c r="Z32">
        <v>0.33748151950319955</v>
      </c>
      <c r="AA32">
        <v>5.3780227990622134</v>
      </c>
      <c r="AB32">
        <v>0.33170850110513944</v>
      </c>
    </row>
    <row r="33" spans="5:28">
      <c r="E33" t="s">
        <v>0</v>
      </c>
      <c r="F33" t="s">
        <v>0</v>
      </c>
      <c r="I33">
        <v>5.162927910866542</v>
      </c>
      <c r="J33">
        <v>0.3245317568097506</v>
      </c>
      <c r="K33">
        <v>5.7613856467502913</v>
      </c>
      <c r="L33">
        <v>0.34649414787496624</v>
      </c>
      <c r="M33">
        <v>4.8514909034136098</v>
      </c>
      <c r="N33">
        <v>0.31559344130610079</v>
      </c>
      <c r="O33">
        <v>5.2896050944662489</v>
      </c>
      <c r="P33">
        <v>0.34170423132278704</v>
      </c>
      <c r="Q33">
        <v>5.4709940492983939</v>
      </c>
      <c r="R33">
        <v>0.35109193975551312</v>
      </c>
      <c r="S33">
        <v>5.6936877450562848</v>
      </c>
      <c r="T33">
        <v>0.3446410571217689</v>
      </c>
      <c r="U33">
        <v>5.4176865532197587</v>
      </c>
      <c r="V33">
        <v>0.33935496300769086</v>
      </c>
      <c r="W33">
        <v>5.3415635551249663</v>
      </c>
      <c r="X33">
        <v>0.34010936345102183</v>
      </c>
      <c r="Y33">
        <v>5.4822918757519501</v>
      </c>
      <c r="Z33">
        <v>0.33968254556432637</v>
      </c>
      <c r="AA33">
        <v>5.3840391519201738</v>
      </c>
      <c r="AB33">
        <v>0.33344263283293946</v>
      </c>
    </row>
    <row r="34" spans="5:28">
      <c r="I34" t="s">
        <v>1</v>
      </c>
      <c r="J34" t="s">
        <v>1</v>
      </c>
      <c r="K34" t="s">
        <v>1</v>
      </c>
      <c r="L34" t="s">
        <v>1</v>
      </c>
      <c r="M34" t="s">
        <v>1</v>
      </c>
      <c r="N34" t="s">
        <v>1</v>
      </c>
      <c r="O34" t="s">
        <v>1</v>
      </c>
      <c r="P34" t="s">
        <v>1</v>
      </c>
      <c r="Q34" t="s">
        <v>1</v>
      </c>
      <c r="R34" t="s">
        <v>1</v>
      </c>
      <c r="S34" t="s">
        <v>1</v>
      </c>
      <c r="T34" t="s">
        <v>1</v>
      </c>
      <c r="U34" t="s">
        <v>1</v>
      </c>
      <c r="V34" t="s">
        <v>1</v>
      </c>
      <c r="W34" t="s">
        <v>1</v>
      </c>
      <c r="X34" t="s">
        <v>1</v>
      </c>
      <c r="Y34" t="s">
        <v>1</v>
      </c>
      <c r="Z34" t="s">
        <v>1</v>
      </c>
      <c r="AA34" t="s">
        <v>1</v>
      </c>
      <c r="AB34" t="s">
        <v>1</v>
      </c>
    </row>
  </sheetData>
  <phoneticPr fontId="6"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11</vt:i4>
      </vt:variant>
    </vt:vector>
  </HeadingPairs>
  <TitlesOfParts>
    <vt:vector size="15" baseType="lpstr">
      <vt:lpstr>ReadMe</vt:lpstr>
      <vt:lpstr>Metadata</vt:lpstr>
      <vt:lpstr>Table 1_1</vt:lpstr>
      <vt:lpstr>PlotDat1</vt:lpstr>
      <vt:lpstr>_gXY1</vt:lpstr>
      <vt:lpstr>Ellipse1_1</vt:lpstr>
      <vt:lpstr>Ellipse1_10</vt:lpstr>
      <vt:lpstr>Ellipse1_2</vt:lpstr>
      <vt:lpstr>Ellipse1_3</vt:lpstr>
      <vt:lpstr>Ellipse1_4</vt:lpstr>
      <vt:lpstr>Ellipse1_5</vt:lpstr>
      <vt:lpstr>Ellipse1_6</vt:lpstr>
      <vt:lpstr>Ellipse1_7</vt:lpstr>
      <vt:lpstr>Ellipse1_8</vt:lpstr>
      <vt:lpstr>Ellipse1_9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MGS DRI template</dc:title>
  <dc:creator>RnD Technical</dc:creator>
  <cp:lastModifiedBy>Steffano, Craig (GET)</cp:lastModifiedBy>
  <cp:lastPrinted>2019-04-02T15:23:59Z</cp:lastPrinted>
  <dcterms:created xsi:type="dcterms:W3CDTF">2008-11-13T14:30:47Z</dcterms:created>
  <dcterms:modified xsi:type="dcterms:W3CDTF">2019-12-23T14:29:48Z</dcterms:modified>
</cp:coreProperties>
</file>