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ate1904="1" defaultThemeVersion="124226"/>
  <mc:AlternateContent xmlns:mc="http://schemas.openxmlformats.org/markup-compatibility/2006">
    <mc:Choice Requires="x15">
      <x15ac:absPath xmlns:x15ac="http://schemas.microsoft.com/office/spreadsheetml/2010/11/ac" url="I:\AGRInter\ARD Shared\Website\iem\info\libmin\"/>
    </mc:Choice>
  </mc:AlternateContent>
  <bookViews>
    <workbookView xWindow="-90" yWindow="-90" windowWidth="23235" windowHeight="12690" tabRatio="862"/>
  </bookViews>
  <sheets>
    <sheet name="ReadMe" sheetId="7" r:id="rId1"/>
    <sheet name="Metadata" sheetId="12" r:id="rId2"/>
    <sheet name="Table 1_1" sheetId="22" r:id="rId3"/>
    <sheet name="PlotDat1" sheetId="10" state="hidden" r:id="rId4"/>
  </sheets>
  <definedNames>
    <definedName name="_gXY1">PlotDat1!$C$1:$D$10</definedName>
    <definedName name="Ellipse1_1">PlotDat1!$I$1:$J$33</definedName>
    <definedName name="Ellipse1_10">PlotDat1!$AA$1:$AB$33</definedName>
    <definedName name="Ellipse1_11">#REF!</definedName>
    <definedName name="Ellipse1_12">#REF!</definedName>
    <definedName name="Ellipse1_13">#REF!</definedName>
    <definedName name="Ellipse1_14">#REF!</definedName>
    <definedName name="Ellipse1_15">#REF!</definedName>
    <definedName name="Ellipse1_16">#REF!</definedName>
    <definedName name="Ellipse1_17">#REF!</definedName>
    <definedName name="Ellipse1_18">#REF!</definedName>
    <definedName name="Ellipse1_19">#REF!</definedName>
    <definedName name="Ellipse1_2">PlotDat1!$K$1:$L$33</definedName>
    <definedName name="Ellipse1_20">#REF!</definedName>
    <definedName name="Ellipse1_21">#REF!</definedName>
    <definedName name="Ellipse1_22">#REF!</definedName>
    <definedName name="Ellipse1_23">#REF!</definedName>
    <definedName name="Ellipse1_3">PlotDat1!$M$1:$N$33</definedName>
    <definedName name="Ellipse1_4">PlotDat1!$O$1:$P$33</definedName>
    <definedName name="Ellipse1_5">PlotDat1!$Q$1:$R$33</definedName>
    <definedName name="Ellipse1_6">PlotDat1!$S$1:$T$33</definedName>
    <definedName name="Ellipse1_7">PlotDat1!$U$1:$V$33</definedName>
    <definedName name="Ellipse1_8">PlotDat1!$W$1:$X$33</definedName>
    <definedName name="Ellipse1_9">PlotDat1!$Y$1:$Z$33</definedName>
    <definedName name="fdf_F">#REF!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22" i="22" l="1"/>
  <c r="N22" i="22"/>
  <c r="M22" i="22"/>
  <c r="Q22" i="22" s="1"/>
  <c r="L22" i="22"/>
  <c r="Q21" i="22"/>
  <c r="P21" i="22"/>
  <c r="N21" i="22"/>
  <c r="M21" i="22"/>
  <c r="L21" i="22"/>
  <c r="P20" i="22"/>
  <c r="N20" i="22"/>
  <c r="M20" i="22"/>
  <c r="Q20" i="22" s="1"/>
  <c r="L20" i="22"/>
  <c r="P19" i="22"/>
  <c r="Q19" i="22" s="1"/>
  <c r="N19" i="22"/>
  <c r="M19" i="22"/>
  <c r="L19" i="22"/>
  <c r="P18" i="22"/>
  <c r="N18" i="22"/>
  <c r="M18" i="22"/>
  <c r="L18" i="22"/>
  <c r="P17" i="22"/>
  <c r="N17" i="22"/>
  <c r="M17" i="22"/>
  <c r="Q17" i="22" s="1"/>
  <c r="L17" i="22"/>
  <c r="P16" i="22"/>
  <c r="N16" i="22"/>
  <c r="M16" i="22"/>
  <c r="L16" i="22"/>
  <c r="P15" i="22"/>
  <c r="Q15" i="22" s="1"/>
  <c r="N15" i="22"/>
  <c r="M15" i="22"/>
  <c r="L15" i="22"/>
  <c r="P14" i="22"/>
  <c r="M14" i="22"/>
  <c r="Q14" i="22" s="1"/>
  <c r="L14" i="22"/>
  <c r="P13" i="22"/>
  <c r="N13" i="22"/>
  <c r="M13" i="22"/>
  <c r="L13" i="22"/>
  <c r="P12" i="22"/>
  <c r="N12" i="22"/>
  <c r="M12" i="22"/>
  <c r="L12" i="22"/>
  <c r="P11" i="22"/>
  <c r="M11" i="22"/>
  <c r="Q11" i="22" s="1"/>
  <c r="L11" i="22"/>
  <c r="P10" i="22"/>
  <c r="Q10" i="22" s="1"/>
  <c r="N10" i="22"/>
  <c r="M10" i="22"/>
  <c r="L10" i="22"/>
  <c r="P9" i="22"/>
  <c r="N9" i="22"/>
  <c r="M9" i="22"/>
  <c r="L9" i="22"/>
  <c r="P8" i="22"/>
  <c r="N8" i="22"/>
  <c r="M8" i="22"/>
  <c r="Q8" i="22" s="1"/>
  <c r="L8" i="22"/>
  <c r="P7" i="22"/>
  <c r="N7" i="22"/>
  <c r="M7" i="22"/>
  <c r="Q7" i="22" s="1"/>
  <c r="L7" i="22"/>
  <c r="P6" i="22"/>
  <c r="N6" i="22"/>
  <c r="M6" i="22"/>
  <c r="Q6" i="22" s="1"/>
  <c r="L6" i="22"/>
  <c r="P5" i="22"/>
  <c r="N5" i="22"/>
  <c r="M5" i="22"/>
  <c r="Q5" i="22" s="1"/>
  <c r="L5" i="22"/>
  <c r="P4" i="22"/>
  <c r="N4" i="22"/>
  <c r="M4" i="22"/>
  <c r="Q4" i="22" s="1"/>
  <c r="L4" i="22"/>
  <c r="P3" i="22"/>
  <c r="N3" i="22"/>
  <c r="M3" i="22"/>
  <c r="L3" i="22"/>
  <c r="Q3" i="22" l="1"/>
  <c r="Q9" i="22"/>
  <c r="Q12" i="22"/>
  <c r="Q18" i="22"/>
  <c r="Q13" i="22"/>
  <c r="Q16" i="22"/>
</calcChain>
</file>

<file path=xl/sharedStrings.xml><?xml version="1.0" encoding="utf-8"?>
<sst xmlns="http://schemas.openxmlformats.org/spreadsheetml/2006/main" count="189" uniqueCount="143">
  <si>
    <t>IsoLine</t>
  </si>
  <si>
    <t>ErrEll</t>
  </si>
  <si>
    <t>Source sheet</t>
  </si>
  <si>
    <t>Plot name</t>
  </si>
  <si>
    <t>Plot Type</t>
  </si>
  <si>
    <t>1st free col</t>
  </si>
  <si>
    <t>Sigma Level</t>
  </si>
  <si>
    <t>Absolute Errs</t>
  </si>
  <si>
    <t>Symbol Type</t>
  </si>
  <si>
    <t>Inverse Plot</t>
  </si>
  <si>
    <t>Color Plot</t>
  </si>
  <si>
    <t>3D plot</t>
  </si>
  <si>
    <t>Linear</t>
  </si>
  <si>
    <t>Data Range</t>
  </si>
  <si>
    <t>Filled Symbols</t>
  </si>
  <si>
    <t>ConcAge</t>
  </si>
  <si>
    <t>ConcSwap</t>
  </si>
  <si>
    <t>1st Symbol-row</t>
  </si>
  <si>
    <t>Manitoba Geological Survey</t>
  </si>
  <si>
    <t>When using information from this publication in other publications or presentations, due acknowledgment should be given to the Manitoba Geological Survey. The following reference format is recommended:</t>
  </si>
  <si>
    <t>E-mail: minesinfo@gov.mb.ca</t>
  </si>
  <si>
    <t>Website: www.manitoba.ca/minerals</t>
  </si>
  <si>
    <t>Table 1 Geochronological Da (3)</t>
  </si>
  <si>
    <t>Concordia1</t>
  </si>
  <si>
    <t>L5:P14</t>
  </si>
  <si>
    <t>Project_Number</t>
  </si>
  <si>
    <t>Project_Name</t>
  </si>
  <si>
    <t>Publication_Number</t>
  </si>
  <si>
    <t>Total_Samples_Analyzed</t>
  </si>
  <si>
    <t>NTS_Sheet_250K</t>
  </si>
  <si>
    <t>NTS_Sheet_50K</t>
  </si>
  <si>
    <t>Laboratory</t>
  </si>
  <si>
    <t>Size_Fraction_If_Applicable</t>
  </si>
  <si>
    <t>Project_Lead</t>
  </si>
  <si>
    <t>MGS</t>
  </si>
  <si>
    <t>Analytical_Method</t>
  </si>
  <si>
    <t>Lab_Analytical_Package_Code</t>
  </si>
  <si>
    <t>NAD83</t>
  </si>
  <si>
    <t>Project_Information</t>
  </si>
  <si>
    <t>Analysis_Information</t>
  </si>
  <si>
    <t xml:space="preserve">Sample_Medium </t>
  </si>
  <si>
    <t>Organization_Responsible</t>
  </si>
  <si>
    <t>Publication_Release_Date</t>
  </si>
  <si>
    <t>Datum_For_Sample_Locations</t>
  </si>
  <si>
    <t>Rock</t>
  </si>
  <si>
    <t>Metadata</t>
  </si>
  <si>
    <t>Analysis_1</t>
  </si>
  <si>
    <t>Sample_Methodology</t>
  </si>
  <si>
    <t>Analytical_Digestion_If_Applicable</t>
  </si>
  <si>
    <t>UTM_ZONE</t>
  </si>
  <si>
    <t>Easting</t>
  </si>
  <si>
    <t>Northing</t>
  </si>
  <si>
    <t>Tel: 1-800-223-5215 (General Enquiry)</t>
  </si>
  <si>
    <t>Tel: 204-945-6569 (Resource Centre)</t>
  </si>
  <si>
    <t>Fax: 204-945-8427</t>
  </si>
  <si>
    <t>Lithology</t>
  </si>
  <si>
    <t>Sm-Nd</t>
  </si>
  <si>
    <t>References</t>
  </si>
  <si>
    <t>Sample number</t>
  </si>
  <si>
    <t>Manitoba Agriculture and Resource Development does not assume any liability for errors that may occur. The digital data are provided as received from the author and have not been edited or formatted. Any third-party data are supplied on the understanding that they are for the sole use of the licensee, and will not be redistributed in any form, in whole or in part. Any references to proprietary software in the documentation and/or any use of proprietary data formats in this release do not constitute endorsement by Manitoba Agriculture and Resource Development of any manufacturer's product.</t>
  </si>
  <si>
    <t xml:space="preserve">Goldstein, S.L., O’Nions, R.K. and Hamilton, P.J. 1984: A Sm-Nd isotopic study of atmospheric dusts and particulates from major river systems; Earth and Planetary Science Letters, v. 70, p. 221–236.
</t>
  </si>
  <si>
    <t>Tanaka, T., Togashi, S., Kamioka, H., Amakawa, H., Kagami, H., Hamamoto, T., Yuhara, M., Orihashi, Y., Yoneda, S., Shimizu, H., Kunimaru, T., Takahashi, K., Yanagi, T., Nakano, T., Fujimaki, H., Shinjo, R., Asahara, Y., Tanimizu, M. and Dragusanu C. 2000: JNdi-1: a neodymium isotopic reference in consistency with LaJolla neodymium; Chemical Geology, v. 168, p. 279–281.</t>
  </si>
  <si>
    <t>Unterschutz, J.L.E., Creaser, R.A., Erdmer, P., Thompson, R.I. and Daughtry, K.L. 2002: North American margin origin of Quesnel terrane strata in the southern Canadian Cordillera: inferences from geochemical and Nd isotopic characteristics of Triassic metasedimentary rocks; Geological Society of America Bulletin, v. 114, p. 462–475.</t>
  </si>
  <si>
    <t>Sm ppm</t>
  </si>
  <si>
    <t>Nd ppm</t>
  </si>
  <si>
    <t>Location</t>
  </si>
  <si>
    <t>Huzyk Creek</t>
  </si>
  <si>
    <t>Russell Lake</t>
  </si>
  <si>
    <t>Lynn Lake</t>
  </si>
  <si>
    <t>by Manitoba Geological Survey</t>
  </si>
  <si>
    <t>Creaser, R.A., Erdmer, P., Stevens, R.A. and Grant, S.L. 1997: Tectonic affinity of Nisultin and Anvil assemblage strata from the Teslin tectonic zone, northern Canadian Cordillera: constraints from neodymium isotope and geochemical evidence; Tectonics, v. 16, no. 1, p. 107–121.</t>
  </si>
  <si>
    <t>Schmidberger, S.S., Simonetti, A., Heaman, L.M., Creaser, R.A. and Whiteford, S. 2007: Lu–Hf, in-situ Sr and Pb isotope and trace element systematics for mantle eclogites from the Diavik diamond mine: evidence for Paleoproterozoic subduction beneath the Slave craton, Canada; Earth and Planetary Science Letters, v. 254, p. 55–68.</t>
  </si>
  <si>
    <t>Wasserburg, G.J., Jacobsen, S.B., DePaolo, D.J., McCullouch, M.T. and Wen, T. 1981: Precise determination of SmNd ratios, Sm and Nd isotopic abundances in standard solutions; Geochimica et Cosmochimica Acta, v. 45, p. 2311–2323.</t>
  </si>
  <si>
    <t>n/a</t>
  </si>
  <si>
    <t>Multicollector ICP–mass spectrometry</t>
  </si>
  <si>
    <t>Radiogenic Isotope Facility, Department of Earth and Atmospheric Sciences, University of Alberta</t>
  </si>
  <si>
    <t>Uncertainty*</t>
  </si>
  <si>
    <t>~T(Ma)</t>
  </si>
  <si>
    <t>CHUR @ T(Ma)</t>
  </si>
  <si>
    <t>Compilation of Sm-Nd isotope results from the Manitoba Geological Survey 2020/2021 season</t>
  </si>
  <si>
    <t>Published 2021 by:
Manitoba Agriculture and Resource Development
Manitoba Geological Survey
360-1395 Ellice Avenue
Winnipeg, Manitoba
R3G 3P2 Canada</t>
  </si>
  <si>
    <t>108-20-HZ03</t>
  </si>
  <si>
    <t xml:space="preserve">116-20-008A </t>
  </si>
  <si>
    <t xml:space="preserve">116-20-015A </t>
  </si>
  <si>
    <t xml:space="preserve">116-20-029A </t>
  </si>
  <si>
    <t>116-20-034A</t>
  </si>
  <si>
    <t xml:space="preserve">116-20-069A </t>
  </si>
  <si>
    <t xml:space="preserve">111-16-197A01 </t>
  </si>
  <si>
    <t xml:space="preserve">111-16-199A01 </t>
  </si>
  <si>
    <t>111-15-162A01</t>
  </si>
  <si>
    <t xml:space="preserve">111-16-314A01 </t>
  </si>
  <si>
    <t>113-19-651B3</t>
  </si>
  <si>
    <t>113-20-636A01</t>
  </si>
  <si>
    <t>108-19-R223</t>
  </si>
  <si>
    <t>113-19-651A</t>
  </si>
  <si>
    <t>108-19-R067</t>
  </si>
  <si>
    <t>108-19-R017</t>
  </si>
  <si>
    <t>117-18-HAR262-341.2</t>
  </si>
  <si>
    <t>117-18-HAR165-144.2</t>
  </si>
  <si>
    <t>117-18-HAR146-94.5</t>
  </si>
  <si>
    <t>117-18-HAR199-195.5</t>
  </si>
  <si>
    <t>East Side Road</t>
  </si>
  <si>
    <t>Hornblende-clinopyroxene syenite</t>
  </si>
  <si>
    <t>Quartz diorite</t>
  </si>
  <si>
    <t>Diorite</t>
  </si>
  <si>
    <t xml:space="preserve">Granodiorite </t>
  </si>
  <si>
    <t>Granodiorite</t>
  </si>
  <si>
    <t>Psammopelite</t>
  </si>
  <si>
    <t>Sub-Phanerozoic</t>
  </si>
  <si>
    <t>62P; 63A; 63J; 64C</t>
  </si>
  <si>
    <r>
      <t>Contents:</t>
    </r>
    <r>
      <rPr>
        <b/>
        <sz val="11"/>
        <color rgb="FFFF0000"/>
        <rFont val="Calibri"/>
        <family val="2"/>
        <scheme val="minor"/>
      </rPr>
      <t xml:space="preserve"> </t>
    </r>
    <r>
      <rPr>
        <b/>
        <sz val="11"/>
        <rFont val="Calibri"/>
        <family val="2"/>
        <scheme val="minor"/>
      </rPr>
      <t xml:space="preserve">                                                                                                                                                                        </t>
    </r>
    <r>
      <rPr>
        <sz val="11"/>
        <rFont val="Calibri"/>
        <family val="2"/>
        <scheme val="minor"/>
      </rPr>
      <t xml:space="preserve">
</t>
    </r>
    <r>
      <rPr>
        <b/>
        <sz val="11"/>
        <rFont val="Calibri"/>
        <family val="2"/>
        <scheme val="minor"/>
      </rPr>
      <t>Metadata</t>
    </r>
    <r>
      <rPr>
        <sz val="11"/>
        <rFont val="Calibri"/>
        <family val="2"/>
        <scheme val="minor"/>
      </rPr>
      <t xml:space="preserve">
</t>
    </r>
    <r>
      <rPr>
        <b/>
        <sz val="11"/>
        <rFont val="Calibri"/>
        <family val="2"/>
        <scheme val="minor"/>
      </rPr>
      <t xml:space="preserve">Table 1_1: </t>
    </r>
    <r>
      <rPr>
        <sz val="11"/>
        <rFont val="Calibri"/>
        <family val="2"/>
        <scheme val="minor"/>
      </rPr>
      <t>Sm-Nd results from the Manitoba Geological Survey 2020/2021 season.</t>
    </r>
  </si>
  <si>
    <t>Data Repository Item DRI2021005</t>
  </si>
  <si>
    <r>
      <t xml:space="preserve">NTS grid: </t>
    </r>
    <r>
      <rPr>
        <sz val="11"/>
        <rFont val="Calibri"/>
        <family val="2"/>
        <scheme val="minor"/>
      </rPr>
      <t>62P, 63A, 63J, 64C</t>
    </r>
  </si>
  <si>
    <r>
      <t>24N HF + 16N HNO</t>
    </r>
    <r>
      <rPr>
        <vertAlign val="subscript"/>
        <sz val="10"/>
        <color theme="1"/>
        <rFont val="Calibri"/>
        <family val="2"/>
        <scheme val="minor"/>
      </rPr>
      <t>3</t>
    </r>
    <r>
      <rPr>
        <sz val="10"/>
        <color theme="1"/>
        <rFont val="Calibri"/>
        <family val="2"/>
        <scheme val="minor"/>
      </rPr>
      <t xml:space="preserve"> </t>
    </r>
  </si>
  <si>
    <t>DRI2021005</t>
  </si>
  <si>
    <r>
      <t>62P1; 62P7; 62P10; 62P15; 63A7; 63J6</t>
    </r>
    <r>
      <rPr>
        <sz val="10"/>
        <color theme="1"/>
        <rFont val="Calibri"/>
        <family val="2"/>
        <scheme val="minor"/>
      </rPr>
      <t>; 63J11;</t>
    </r>
    <r>
      <rPr>
        <sz val="10"/>
        <color rgb="FFFF0000"/>
        <rFont val="Calibri"/>
        <family val="2"/>
        <scheme val="minor"/>
      </rPr>
      <t xml:space="preserve"> </t>
    </r>
    <r>
      <rPr>
        <sz val="10"/>
        <rFont val="Calibri"/>
        <family val="2"/>
        <scheme val="minor"/>
      </rPr>
      <t>64C5; 64C6</t>
    </r>
  </si>
  <si>
    <r>
      <t xml:space="preserve">MGS2015_005; MGS2017_003; MGS2019_003; </t>
    </r>
    <r>
      <rPr>
        <sz val="10"/>
        <color theme="1"/>
        <rFont val="Calibri"/>
        <family val="2"/>
        <scheme val="minor"/>
      </rPr>
      <t xml:space="preserve">MGS2019_004;  MGS2020_003; </t>
    </r>
  </si>
  <si>
    <r>
      <t xml:space="preserve">The powders were accurately weighed and totally spiked with a known amount of mixed </t>
    </r>
    <r>
      <rPr>
        <vertAlign val="superscript"/>
        <sz val="10"/>
        <rFont val="Calibri"/>
        <family val="2"/>
        <scheme val="minor"/>
      </rPr>
      <t>150</t>
    </r>
    <r>
      <rPr>
        <sz val="10"/>
        <rFont val="Calibri"/>
        <family val="2"/>
        <scheme val="minor"/>
      </rPr>
      <t>Nd-</t>
    </r>
    <r>
      <rPr>
        <vertAlign val="superscript"/>
        <sz val="10"/>
        <rFont val="Calibri"/>
        <family val="2"/>
        <scheme val="minor"/>
      </rPr>
      <t>149</t>
    </r>
    <r>
      <rPr>
        <sz val="10"/>
        <rFont val="Calibri"/>
        <family val="2"/>
        <scheme val="minor"/>
      </rPr>
      <t>Sm tracer solution—this tracer is calibrated directly against the Caltech mixed Sm/Nd normal described by Wasserburg et al. (1981). Dissolution occurs in mixed 24N HF + 16N HNO</t>
    </r>
    <r>
      <rPr>
        <vertAlign val="subscript"/>
        <sz val="10"/>
        <rFont val="Calibri"/>
        <family val="2"/>
        <scheme val="minor"/>
      </rPr>
      <t>3</t>
    </r>
    <r>
      <rPr>
        <sz val="10"/>
        <rFont val="Calibri"/>
        <family val="2"/>
        <scheme val="minor"/>
      </rPr>
      <t xml:space="preserve"> media in sealed PFA Teflon vessels at 160°C for six days. The fluoride residue is converted to chloride with HCl, and Nd and Sm are separated by conventional cation and HDEHP-based chromatography. Chemical processing blanks are &lt;200 picograms of either Sm or Nd, and are insignificant relative to the amount of Sm or Nd analyzed for any rock sample. Further details can be found in Creaser et al. (1997) and Unterschutz et al. (2002). The isotopic composition of Nd is determined in static mode by multicollector ICP–mass spectrometry (Schmidberger et al., 2007). All isotope ratios are normalized for variable mass fractionation to a value of </t>
    </r>
    <r>
      <rPr>
        <vertAlign val="superscript"/>
        <sz val="10"/>
        <rFont val="Calibri"/>
        <family val="2"/>
        <scheme val="minor"/>
      </rPr>
      <t>146</t>
    </r>
    <r>
      <rPr>
        <sz val="10"/>
        <rFont val="Calibri"/>
        <family val="2"/>
        <scheme val="minor"/>
      </rPr>
      <t>Nd/</t>
    </r>
    <r>
      <rPr>
        <vertAlign val="superscript"/>
        <sz val="10"/>
        <rFont val="Calibri"/>
        <family val="2"/>
        <scheme val="minor"/>
      </rPr>
      <t>144</t>
    </r>
    <r>
      <rPr>
        <sz val="10"/>
        <rFont val="Calibri"/>
        <family val="2"/>
        <scheme val="minor"/>
      </rPr>
      <t xml:space="preserve">Nd = 0.7219 using the exponential fractionation law. The </t>
    </r>
    <r>
      <rPr>
        <vertAlign val="superscript"/>
        <sz val="10"/>
        <rFont val="Calibri"/>
        <family val="2"/>
        <scheme val="minor"/>
      </rPr>
      <t>143</t>
    </r>
    <r>
      <rPr>
        <sz val="10"/>
        <rFont val="Calibri"/>
        <family val="2"/>
        <scheme val="minor"/>
      </rPr>
      <t>Nd/</t>
    </r>
    <r>
      <rPr>
        <vertAlign val="superscript"/>
        <sz val="10"/>
        <rFont val="Calibri"/>
        <family val="2"/>
        <scheme val="minor"/>
      </rPr>
      <t>144</t>
    </r>
    <r>
      <rPr>
        <sz val="10"/>
        <rFont val="Calibri"/>
        <family val="2"/>
        <scheme val="minor"/>
      </rPr>
      <t xml:space="preserve">Nd ratio of samples is presented here relative to a value of 0.511850 for the La Jolla Nd isotopic standard, monitored by use of an in-house Alfa Nd isotopic standard for each analytical session. Sm isotopic abundances are measured in static mode by multicollector ICP–mass spectrometry, and are normalized for variable mass fractionation to a value of 1.17537 for </t>
    </r>
    <r>
      <rPr>
        <vertAlign val="superscript"/>
        <sz val="10"/>
        <rFont val="Calibri"/>
        <family val="2"/>
        <scheme val="minor"/>
      </rPr>
      <t>152</t>
    </r>
    <r>
      <rPr>
        <sz val="10"/>
        <rFont val="Calibri"/>
        <family val="2"/>
        <scheme val="minor"/>
      </rPr>
      <t>Sm/</t>
    </r>
    <r>
      <rPr>
        <vertAlign val="superscript"/>
        <sz val="10"/>
        <rFont val="Calibri"/>
        <family val="2"/>
        <scheme val="minor"/>
      </rPr>
      <t>154</t>
    </r>
    <r>
      <rPr>
        <sz val="10"/>
        <rFont val="Calibri"/>
        <family val="2"/>
        <scheme val="minor"/>
      </rPr>
      <t xml:space="preserve">Sm also using the exponential law. Using the same isotopic analysis and normalization procedures above, we analyze the Geological Survey of Japan Nd isotope standard “Shin Etsu: J-Ndi-1” (Tanaka et al., 2000) which has a </t>
    </r>
    <r>
      <rPr>
        <vertAlign val="superscript"/>
        <sz val="10"/>
        <rFont val="Calibri"/>
        <family val="2"/>
        <scheme val="minor"/>
      </rPr>
      <t>143</t>
    </r>
    <r>
      <rPr>
        <sz val="10"/>
        <rFont val="Calibri"/>
        <family val="2"/>
        <scheme val="minor"/>
      </rPr>
      <t>Nd/</t>
    </r>
    <r>
      <rPr>
        <vertAlign val="superscript"/>
        <sz val="10"/>
        <rFont val="Calibri"/>
        <family val="2"/>
        <scheme val="minor"/>
      </rPr>
      <t>144</t>
    </r>
    <r>
      <rPr>
        <sz val="10"/>
        <rFont val="Calibri"/>
        <family val="2"/>
        <scheme val="minor"/>
      </rPr>
      <t xml:space="preserve">Nd value of 0.512107 ±7 relative to a La Jolla </t>
    </r>
    <r>
      <rPr>
        <vertAlign val="superscript"/>
        <sz val="10"/>
        <rFont val="Calibri"/>
        <family val="2"/>
        <scheme val="minor"/>
      </rPr>
      <t>143</t>
    </r>
    <r>
      <rPr>
        <sz val="10"/>
        <rFont val="Calibri"/>
        <family val="2"/>
        <scheme val="minor"/>
      </rPr>
      <t>Nd/</t>
    </r>
    <r>
      <rPr>
        <vertAlign val="superscript"/>
        <sz val="10"/>
        <rFont val="Calibri"/>
        <family val="2"/>
        <scheme val="minor"/>
      </rPr>
      <t>144</t>
    </r>
    <r>
      <rPr>
        <sz val="10"/>
        <rFont val="Calibri"/>
        <family val="2"/>
        <scheme val="minor"/>
      </rPr>
      <t xml:space="preserve">Nd value of 0.511850, when normalized to </t>
    </r>
    <r>
      <rPr>
        <vertAlign val="superscript"/>
        <sz val="10"/>
        <rFont val="Calibri"/>
        <family val="2"/>
        <scheme val="minor"/>
      </rPr>
      <t>146</t>
    </r>
    <r>
      <rPr>
        <sz val="10"/>
        <rFont val="Calibri"/>
        <family val="2"/>
        <scheme val="minor"/>
      </rPr>
      <t>Nd/</t>
    </r>
    <r>
      <rPr>
        <vertAlign val="superscript"/>
        <sz val="10"/>
        <rFont val="Calibri"/>
        <family val="2"/>
        <scheme val="minor"/>
      </rPr>
      <t>144</t>
    </r>
    <r>
      <rPr>
        <sz val="10"/>
        <rFont val="Calibri"/>
        <family val="2"/>
        <scheme val="minor"/>
      </rPr>
      <t xml:space="preserve">Nd = 0.7219. The value of </t>
    </r>
    <r>
      <rPr>
        <vertAlign val="superscript"/>
        <sz val="10"/>
        <rFont val="Calibri"/>
        <family val="2"/>
        <scheme val="minor"/>
      </rPr>
      <t>143</t>
    </r>
    <r>
      <rPr>
        <sz val="10"/>
        <rFont val="Calibri"/>
        <family val="2"/>
        <scheme val="minor"/>
      </rPr>
      <t>Nd/</t>
    </r>
    <r>
      <rPr>
        <vertAlign val="superscript"/>
        <sz val="10"/>
        <rFont val="Calibri"/>
        <family val="2"/>
        <scheme val="minor"/>
      </rPr>
      <t>144</t>
    </r>
    <r>
      <rPr>
        <sz val="10"/>
        <rFont val="Calibri"/>
        <family val="2"/>
        <scheme val="minor"/>
      </rPr>
      <t xml:space="preserve">Nd determined for the JNdi-1 standard conducted during the analysis of the samples reported here was 0.512091 ±5 (2SE); the long-term average value is 0.512096 ±6 (1SD, n=17, past 1 year). Using the mixed </t>
    </r>
    <r>
      <rPr>
        <vertAlign val="superscript"/>
        <sz val="10"/>
        <rFont val="Calibri"/>
        <family val="2"/>
        <scheme val="minor"/>
      </rPr>
      <t>150</t>
    </r>
    <r>
      <rPr>
        <sz val="10"/>
        <rFont val="Calibri"/>
        <family val="2"/>
        <scheme val="minor"/>
      </rPr>
      <t>Nd-</t>
    </r>
    <r>
      <rPr>
        <vertAlign val="superscript"/>
        <sz val="10"/>
        <rFont val="Calibri"/>
        <family val="2"/>
        <scheme val="minor"/>
      </rPr>
      <t>149</t>
    </r>
    <r>
      <rPr>
        <sz val="10"/>
        <rFont val="Calibri"/>
        <family val="2"/>
        <scheme val="minor"/>
      </rPr>
      <t xml:space="preserve">Sm tracer, the measured </t>
    </r>
    <r>
      <rPr>
        <vertAlign val="superscript"/>
        <sz val="10"/>
        <rFont val="Calibri"/>
        <family val="2"/>
        <scheme val="minor"/>
      </rPr>
      <t>147</t>
    </r>
    <r>
      <rPr>
        <sz val="10"/>
        <rFont val="Calibri"/>
        <family val="2"/>
        <scheme val="minor"/>
      </rPr>
      <t>Sm/</t>
    </r>
    <r>
      <rPr>
        <vertAlign val="superscript"/>
        <sz val="10"/>
        <rFont val="Calibri"/>
        <family val="2"/>
        <scheme val="minor"/>
      </rPr>
      <t>144</t>
    </r>
    <r>
      <rPr>
        <sz val="10"/>
        <rFont val="Calibri"/>
        <family val="2"/>
        <scheme val="minor"/>
      </rPr>
      <t xml:space="preserve">Nd ratios for the international rock standard BCR-1 range from 0.1380 to 0.1382, suggesting reproducibility for </t>
    </r>
    <r>
      <rPr>
        <vertAlign val="superscript"/>
        <sz val="10"/>
        <rFont val="Calibri"/>
        <family val="2"/>
        <scheme val="minor"/>
      </rPr>
      <t>147</t>
    </r>
    <r>
      <rPr>
        <sz val="10"/>
        <rFont val="Calibri"/>
        <family val="2"/>
        <scheme val="minor"/>
      </rPr>
      <t>Sm/</t>
    </r>
    <r>
      <rPr>
        <vertAlign val="superscript"/>
        <sz val="10"/>
        <rFont val="Calibri"/>
        <family val="2"/>
        <scheme val="minor"/>
      </rPr>
      <t>144</t>
    </r>
    <r>
      <rPr>
        <sz val="10"/>
        <rFont val="Calibri"/>
        <family val="2"/>
        <scheme val="minor"/>
      </rPr>
      <t xml:space="preserve">Nd of ~±0.1% for real rock powders. The value of </t>
    </r>
    <r>
      <rPr>
        <vertAlign val="superscript"/>
        <sz val="10"/>
        <rFont val="Calibri"/>
        <family val="2"/>
        <scheme val="minor"/>
      </rPr>
      <t>147</t>
    </r>
    <r>
      <rPr>
        <sz val="10"/>
        <rFont val="Calibri"/>
        <family val="2"/>
        <scheme val="minor"/>
      </rPr>
      <t>Sm/</t>
    </r>
    <r>
      <rPr>
        <vertAlign val="superscript"/>
        <sz val="10"/>
        <rFont val="Calibri"/>
        <family val="2"/>
        <scheme val="minor"/>
      </rPr>
      <t>144</t>
    </r>
    <r>
      <rPr>
        <sz val="10"/>
        <rFont val="Calibri"/>
        <family val="2"/>
        <scheme val="minor"/>
      </rPr>
      <t>Nd determined for BCR-1 is within the range of reported literature values by isotope dilution methods.</t>
    </r>
  </si>
  <si>
    <r>
      <t>147</t>
    </r>
    <r>
      <rPr>
        <b/>
        <sz val="10"/>
        <rFont val="Calibri"/>
        <family val="2"/>
        <scheme val="minor"/>
      </rPr>
      <t>Sm/</t>
    </r>
    <r>
      <rPr>
        <b/>
        <vertAlign val="superscript"/>
        <sz val="10"/>
        <rFont val="Calibri"/>
        <family val="2"/>
        <scheme val="minor"/>
      </rPr>
      <t>144</t>
    </r>
    <r>
      <rPr>
        <b/>
        <sz val="10"/>
        <rFont val="Calibri"/>
        <family val="2"/>
        <scheme val="minor"/>
      </rPr>
      <t>Nd</t>
    </r>
  </si>
  <si>
    <r>
      <t>143</t>
    </r>
    <r>
      <rPr>
        <b/>
        <sz val="10"/>
        <rFont val="Calibri"/>
        <family val="2"/>
        <scheme val="minor"/>
      </rPr>
      <t>Nd/</t>
    </r>
    <r>
      <rPr>
        <b/>
        <vertAlign val="superscript"/>
        <sz val="10"/>
        <rFont val="Calibri"/>
        <family val="2"/>
        <scheme val="minor"/>
      </rPr>
      <t>144</t>
    </r>
    <r>
      <rPr>
        <b/>
        <sz val="10"/>
        <rFont val="Calibri"/>
        <family val="2"/>
        <scheme val="minor"/>
      </rPr>
      <t>Nd</t>
    </r>
    <r>
      <rPr>
        <b/>
        <vertAlign val="subscript"/>
        <sz val="10"/>
        <rFont val="Calibri"/>
        <family val="2"/>
        <scheme val="minor"/>
      </rPr>
      <t>0</t>
    </r>
  </si>
  <si>
    <r>
      <t>143</t>
    </r>
    <r>
      <rPr>
        <b/>
        <sz val="10"/>
        <rFont val="Calibri"/>
        <family val="2"/>
        <scheme val="minor"/>
      </rPr>
      <t>Nd/</t>
    </r>
    <r>
      <rPr>
        <b/>
        <vertAlign val="superscript"/>
        <sz val="10"/>
        <rFont val="Calibri"/>
        <family val="2"/>
        <scheme val="minor"/>
      </rPr>
      <t>144</t>
    </r>
    <r>
      <rPr>
        <b/>
        <sz val="10"/>
        <rFont val="Calibri"/>
        <family val="2"/>
        <scheme val="minor"/>
      </rPr>
      <t>Nd</t>
    </r>
    <r>
      <rPr>
        <b/>
        <vertAlign val="subscript"/>
        <sz val="10"/>
        <rFont val="Calibri"/>
        <family val="2"/>
        <scheme val="minor"/>
      </rPr>
      <t>T</t>
    </r>
  </si>
  <si>
    <r>
      <t>T</t>
    </r>
    <r>
      <rPr>
        <b/>
        <vertAlign val="subscript"/>
        <sz val="10"/>
        <rFont val="Calibri"/>
        <family val="2"/>
        <scheme val="minor"/>
      </rPr>
      <t xml:space="preserve">DM </t>
    </r>
    <r>
      <rPr>
        <b/>
        <sz val="10"/>
        <rFont val="Calibri"/>
        <family val="2"/>
        <scheme val="minor"/>
      </rPr>
      <t>Ga</t>
    </r>
  </si>
  <si>
    <r>
      <t xml:space="preserve">* Uncertainty is 2 standard errors on </t>
    </r>
    <r>
      <rPr>
        <vertAlign val="superscript"/>
        <sz val="10"/>
        <rFont val="Calibri"/>
        <family val="2"/>
        <scheme val="minor"/>
      </rPr>
      <t>143</t>
    </r>
    <r>
      <rPr>
        <sz val="10"/>
        <rFont val="Calibri"/>
        <family val="2"/>
        <scheme val="minor"/>
      </rPr>
      <t>Nd/</t>
    </r>
    <r>
      <rPr>
        <vertAlign val="superscript"/>
        <sz val="10"/>
        <rFont val="Calibri"/>
        <family val="2"/>
        <scheme val="minor"/>
      </rPr>
      <t>144</t>
    </r>
    <r>
      <rPr>
        <sz val="10"/>
        <rFont val="Calibri"/>
        <family val="2"/>
        <scheme val="minor"/>
      </rPr>
      <t>Nd</t>
    </r>
  </si>
  <si>
    <r>
      <t>T</t>
    </r>
    <r>
      <rPr>
        <vertAlign val="subscript"/>
        <sz val="10"/>
        <rFont val="Calibri"/>
        <family val="2"/>
        <scheme val="minor"/>
      </rPr>
      <t>DM</t>
    </r>
    <r>
      <rPr>
        <sz val="10"/>
        <rFont val="Calibri"/>
        <family val="2"/>
        <scheme val="minor"/>
      </rPr>
      <t xml:space="preserve"> uses the linear model of Goldstein et al. (1984)</t>
    </r>
  </si>
  <si>
    <r>
      <rPr>
        <b/>
        <sz val="11"/>
        <color theme="1"/>
        <rFont val="Calibri"/>
        <family val="2"/>
        <scheme val="minor"/>
      </rPr>
      <t>Table 1_1:</t>
    </r>
    <r>
      <rPr>
        <sz val="11"/>
        <color theme="1"/>
        <rFont val="Calibri"/>
        <family val="2"/>
        <scheme val="minor"/>
      </rPr>
      <t xml:space="preserve"> Sm-Nd results from the Manitoba Geological Survey 2020/2021 season.</t>
    </r>
  </si>
  <si>
    <t>Megacrystic granite gneiss</t>
  </si>
  <si>
    <t>Porphyritic granite gneiss</t>
  </si>
  <si>
    <t>Granite gneiss</t>
  </si>
  <si>
    <t>Porphyritic tonalite</t>
  </si>
  <si>
    <t>Porphyritic quartz diorite</t>
  </si>
  <si>
    <t>Volcaniclastic</t>
  </si>
  <si>
    <t>Pillowed basalt</t>
  </si>
  <si>
    <t>Greywacke (Burntwood group; aluminous)</t>
  </si>
  <si>
    <t>Hornblende arkose (Sickle group)</t>
  </si>
  <si>
    <t>Biotite arkose (Sickle group)</t>
  </si>
  <si>
    <r>
      <t xml:space="preserve">All samples relative to La Jolla </t>
    </r>
    <r>
      <rPr>
        <vertAlign val="superscript"/>
        <sz val="10"/>
        <rFont val="Calibri"/>
        <family val="2"/>
        <scheme val="minor"/>
      </rPr>
      <t>143</t>
    </r>
    <r>
      <rPr>
        <sz val="10"/>
        <rFont val="Calibri"/>
        <family val="2"/>
        <scheme val="minor"/>
      </rPr>
      <t>Nd/</t>
    </r>
    <r>
      <rPr>
        <vertAlign val="superscript"/>
        <sz val="10"/>
        <rFont val="Calibri"/>
        <family val="2"/>
        <scheme val="minor"/>
      </rPr>
      <t>144</t>
    </r>
    <r>
      <rPr>
        <sz val="10"/>
        <rFont val="Calibri"/>
        <family val="2"/>
        <scheme val="minor"/>
      </rPr>
      <t>Nd = 0.511850</t>
    </r>
  </si>
  <si>
    <r>
      <rPr>
        <b/>
        <sz val="10"/>
        <rFont val="Symbol"/>
        <family val="1"/>
        <charset val="2"/>
      </rPr>
      <t>e</t>
    </r>
    <r>
      <rPr>
        <b/>
        <sz val="10"/>
        <rFont val="Calibri"/>
        <family val="2"/>
        <scheme val="minor"/>
      </rPr>
      <t>Nd</t>
    </r>
    <r>
      <rPr>
        <b/>
        <vertAlign val="subscript"/>
        <sz val="10"/>
        <rFont val="Calibri"/>
        <family val="2"/>
        <scheme val="minor"/>
      </rPr>
      <t>0</t>
    </r>
  </si>
  <si>
    <r>
      <rPr>
        <b/>
        <sz val="10"/>
        <rFont val="Symbol"/>
        <family val="1"/>
        <charset val="2"/>
      </rPr>
      <t xml:space="preserve"> e</t>
    </r>
    <r>
      <rPr>
        <b/>
        <sz val="10"/>
        <rFont val="Calibri"/>
        <family val="2"/>
        <scheme val="minor"/>
      </rPr>
      <t>Nd</t>
    </r>
    <r>
      <rPr>
        <b/>
        <vertAlign val="subscript"/>
        <sz val="10"/>
        <rFont val="Calibri"/>
        <family val="2"/>
        <scheme val="minor"/>
      </rPr>
      <t>T</t>
    </r>
  </si>
  <si>
    <t>Notes:</t>
  </si>
  <si>
    <t>nc</t>
  </si>
  <si>
    <r>
      <t>T</t>
    </r>
    <r>
      <rPr>
        <vertAlign val="subscript"/>
        <sz val="10"/>
        <rFont val="Calibri"/>
        <family val="2"/>
        <scheme val="minor"/>
      </rPr>
      <t>DM</t>
    </r>
    <r>
      <rPr>
        <sz val="10"/>
        <rFont val="Calibri"/>
        <family val="2"/>
        <scheme val="minor"/>
      </rPr>
      <t xml:space="preserve"> not calculated (nc) for samples with </t>
    </r>
    <r>
      <rPr>
        <vertAlign val="superscript"/>
        <sz val="10"/>
        <rFont val="Calibri"/>
        <family val="2"/>
        <scheme val="minor"/>
      </rPr>
      <t>147</t>
    </r>
    <r>
      <rPr>
        <sz val="10"/>
        <rFont val="Calibri"/>
        <family val="2"/>
        <scheme val="minor"/>
      </rPr>
      <t>Sm/</t>
    </r>
    <r>
      <rPr>
        <vertAlign val="superscript"/>
        <sz val="10"/>
        <rFont val="Calibri"/>
        <family val="2"/>
        <scheme val="minor"/>
      </rPr>
      <t>144</t>
    </r>
    <r>
      <rPr>
        <sz val="10"/>
        <rFont val="Calibri"/>
        <family val="2"/>
        <scheme val="minor"/>
      </rPr>
      <t>Nd &gt; 0.14</t>
    </r>
  </si>
  <si>
    <r>
      <rPr>
        <b/>
        <sz val="11"/>
        <rFont val="Calibri"/>
        <family val="2"/>
        <scheme val="minor"/>
      </rPr>
      <t>Abbreviations:</t>
    </r>
    <r>
      <rPr>
        <sz val="11"/>
        <rFont val="Calibri"/>
        <family val="2"/>
        <scheme val="minor"/>
      </rPr>
      <t xml:space="preserve">                                                                                                                                                                                                        1SD, 1 (sigma) standard deviation; 2SE, 2 (sigma) standard error; CHUR, chondritic uniform reservoir; DM, depleted mantle; HDEHP, hydrogen di-ethylhexyl phosphate; ICP, inductively coupled plasma; MGS, Manitoba Geological Survey; n/a, not applicable; T, time.</t>
    </r>
  </si>
  <si>
    <r>
      <t>Manitoba Geological Survey 2021: Compilation of Sm-Nd isotope results from the Manitoba Geological Survey 2020/2021 season; Manitoba Agriculture and Resource Development, Manitoba Geological Survey, Data Repository Item DRI2021005, Microsoft</t>
    </r>
    <r>
      <rPr>
        <vertAlign val="superscript"/>
        <sz val="11"/>
        <color theme="1"/>
        <rFont val="Calibri"/>
        <family val="2"/>
        <scheme val="minor"/>
      </rPr>
      <t>®</t>
    </r>
    <r>
      <rPr>
        <sz val="11"/>
        <color theme="1"/>
        <rFont val="Calibri"/>
        <family val="2"/>
        <scheme val="minor"/>
      </rPr>
      <t xml:space="preserve"> Excel</t>
    </r>
    <r>
      <rPr>
        <vertAlign val="superscript"/>
        <sz val="11"/>
        <color theme="1"/>
        <rFont val="Calibri"/>
        <family val="2"/>
        <scheme val="minor"/>
      </rPr>
      <t>®</t>
    </r>
    <r>
      <rPr>
        <sz val="11"/>
        <color theme="1"/>
        <rFont val="Calibri"/>
        <family val="2"/>
        <scheme val="minor"/>
      </rPr>
      <t xml:space="preserve"> file.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</si>
</sst>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000"/>
    <numFmt numFmtId="166" formatCode="0.0000"/>
    <numFmt numFmtId="167" formatCode="0.000"/>
  </numFmts>
  <fonts count="29">
    <font>
      <sz val="9"/>
      <name val="Geneva"/>
    </font>
    <font>
      <sz val="11"/>
      <color theme="1"/>
      <name val="Calibri"/>
      <family val="2"/>
      <scheme val="minor"/>
    </font>
    <font>
      <sz val="11"/>
      <color theme="1"/>
      <name val="Calibri"/>
      <family val="2"/>
      <scheme val="minor"/>
    </font>
    <font>
      <sz val="11"/>
      <color theme="1"/>
      <name val="Calibri"/>
      <family val="2"/>
      <scheme val="minor"/>
    </font>
    <font>
      <sz val="8"/>
      <name val="Geneva"/>
    </font>
    <font>
      <sz val="10"/>
      <name val="Arial"/>
      <family val="2"/>
    </font>
    <font>
      <sz val="11"/>
      <color rgb="FF000000"/>
      <name val="Calibri"/>
      <family val="2"/>
    </font>
    <font>
      <sz val="11"/>
      <name val="Calibri"/>
      <family val="2"/>
      <scheme val="minor"/>
    </font>
    <font>
      <b/>
      <sz val="11"/>
      <color theme="1"/>
      <name val="Calibri"/>
      <family val="2"/>
      <scheme val="minor"/>
    </font>
    <font>
      <b/>
      <sz val="12"/>
      <name val="Calibri"/>
      <family val="2"/>
      <scheme val="minor"/>
    </font>
    <font>
      <sz val="9"/>
      <name val="Calibri"/>
      <family val="2"/>
      <scheme val="minor"/>
    </font>
    <font>
      <b/>
      <sz val="14"/>
      <name val="Calibri"/>
      <family val="2"/>
      <scheme val="minor"/>
    </font>
    <font>
      <sz val="9"/>
      <color rgb="FF0070C0"/>
      <name val="Calibri"/>
      <family val="2"/>
      <scheme val="minor"/>
    </font>
    <font>
      <b/>
      <sz val="11"/>
      <name val="Calibri"/>
      <family val="2"/>
      <scheme val="minor"/>
    </font>
    <font>
      <b/>
      <sz val="11"/>
      <color rgb="FFFF0000"/>
      <name val="Calibri"/>
      <family val="2"/>
      <scheme val="minor"/>
    </font>
    <font>
      <sz val="10"/>
      <color theme="1"/>
      <name val="Calibri"/>
      <family val="2"/>
      <scheme val="minor"/>
    </font>
    <font>
      <vertAlign val="superscript"/>
      <sz val="11"/>
      <color theme="1"/>
      <name val="Calibri"/>
      <family val="2"/>
      <scheme val="minor"/>
    </font>
    <font>
      <sz val="9"/>
      <color indexed="10"/>
      <name val="Calibri"/>
      <family val="2"/>
      <scheme val="minor"/>
    </font>
    <font>
      <b/>
      <sz val="10"/>
      <name val="Calibri"/>
      <family val="2"/>
      <scheme val="minor"/>
    </font>
    <font>
      <b/>
      <sz val="10"/>
      <color rgb="FFFF0000"/>
      <name val="Calibri"/>
      <family val="2"/>
      <scheme val="minor"/>
    </font>
    <font>
      <sz val="10"/>
      <name val="Calibri"/>
      <family val="2"/>
      <scheme val="minor"/>
    </font>
    <font>
      <sz val="10"/>
      <color rgb="FFFF0000"/>
      <name val="Calibri"/>
      <family val="2"/>
      <scheme val="minor"/>
    </font>
    <font>
      <i/>
      <sz val="10"/>
      <color rgb="FFFF0000"/>
      <name val="Calibri"/>
      <family val="2"/>
      <scheme val="minor"/>
    </font>
    <font>
      <vertAlign val="subscript"/>
      <sz val="10"/>
      <color theme="1"/>
      <name val="Calibri"/>
      <family val="2"/>
      <scheme val="minor"/>
    </font>
    <font>
      <vertAlign val="superscript"/>
      <sz val="10"/>
      <name val="Calibri"/>
      <family val="2"/>
      <scheme val="minor"/>
    </font>
    <font>
      <vertAlign val="subscript"/>
      <sz val="10"/>
      <name val="Calibri"/>
      <family val="2"/>
      <scheme val="minor"/>
    </font>
    <font>
      <b/>
      <vertAlign val="superscript"/>
      <sz val="10"/>
      <name val="Calibri"/>
      <family val="2"/>
      <scheme val="minor"/>
    </font>
    <font>
      <b/>
      <vertAlign val="subscript"/>
      <sz val="10"/>
      <name val="Calibri"/>
      <family val="2"/>
      <scheme val="minor"/>
    </font>
    <font>
      <b/>
      <sz val="10"/>
      <name val="Symbol"/>
      <family val="1"/>
      <charset val="2"/>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indexed="22"/>
      </left>
      <right style="thin">
        <color indexed="22"/>
      </right>
      <top style="thin">
        <color indexed="22"/>
      </top>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0" fontId="5" fillId="0" borderId="0"/>
    <xf numFmtId="0" fontId="6" fillId="0" borderId="0"/>
  </cellStyleXfs>
  <cellXfs count="95">
    <xf numFmtId="0" fontId="0" fillId="0" borderId="0" xfId="0"/>
    <xf numFmtId="0" fontId="0" fillId="0" borderId="0" xfId="0" applyAlignment="1">
      <alignment horizontal="right"/>
    </xf>
    <xf numFmtId="0" fontId="0" fillId="0" borderId="0" xfId="0" applyAlignment="1">
      <alignment horizontal="left"/>
    </xf>
    <xf numFmtId="49" fontId="0" fillId="0" borderId="0" xfId="0" applyNumberFormat="1" applyAlignment="1">
      <alignment horizontal="left"/>
    </xf>
    <xf numFmtId="0" fontId="10" fillId="0" borderId="0" xfId="0" applyFont="1"/>
    <xf numFmtId="0" fontId="9" fillId="2" borderId="2" xfId="0" applyFont="1" applyFill="1" applyBorder="1" applyAlignment="1">
      <alignment vertical="top" wrapText="1"/>
    </xf>
    <xf numFmtId="0" fontId="11" fillId="0" borderId="2" xfId="0" applyFont="1" applyFill="1" applyBorder="1" applyAlignment="1">
      <alignment vertical="top" wrapText="1"/>
    </xf>
    <xf numFmtId="0" fontId="11" fillId="2" borderId="2" xfId="0" applyFont="1" applyFill="1" applyBorder="1" applyAlignment="1">
      <alignment vertical="top" wrapText="1"/>
    </xf>
    <xf numFmtId="0" fontId="7" fillId="0" borderId="2" xfId="0" applyFont="1" applyFill="1" applyBorder="1" applyAlignment="1">
      <alignment vertical="top" wrapText="1"/>
    </xf>
    <xf numFmtId="0" fontId="12" fillId="0" borderId="0" xfId="0" applyFont="1"/>
    <xf numFmtId="0" fontId="10" fillId="0" borderId="0" xfId="0" applyFont="1" applyAlignment="1">
      <alignment wrapText="1"/>
    </xf>
    <xf numFmtId="0" fontId="13" fillId="0" borderId="2" xfId="0" applyFont="1" applyFill="1" applyBorder="1" applyAlignment="1">
      <alignment vertical="top" wrapText="1"/>
    </xf>
    <xf numFmtId="0" fontId="7" fillId="0" borderId="0" xfId="0" applyNumberFormat="1" applyFont="1" applyFill="1" applyAlignment="1">
      <alignment vertical="top" wrapText="1"/>
    </xf>
    <xf numFmtId="0" fontId="10" fillId="0" borderId="0" xfId="0" applyFont="1" applyAlignment="1">
      <alignment vertical="top" wrapText="1"/>
    </xf>
    <xf numFmtId="0" fontId="7" fillId="0" borderId="0" xfId="0" applyFont="1" applyAlignment="1">
      <alignment wrapText="1"/>
    </xf>
    <xf numFmtId="0" fontId="7" fillId="0" borderId="0" xfId="0" applyFont="1" applyFill="1" applyAlignment="1">
      <alignment vertical="top" wrapText="1"/>
    </xf>
    <xf numFmtId="0" fontId="17" fillId="0" borderId="0" xfId="0" applyFont="1" applyAlignment="1">
      <alignment vertical="top"/>
    </xf>
    <xf numFmtId="0" fontId="10" fillId="0" borderId="0" xfId="0" applyFont="1" applyAlignment="1">
      <alignment vertical="top"/>
    </xf>
    <xf numFmtId="0" fontId="7" fillId="2" borderId="2" xfId="0" applyFont="1" applyFill="1" applyBorder="1" applyAlignment="1">
      <alignment vertical="top" wrapText="1"/>
    </xf>
    <xf numFmtId="0" fontId="7" fillId="0" borderId="2" xfId="0" applyFont="1" applyBorder="1"/>
    <xf numFmtId="0" fontId="17" fillId="0" borderId="0" xfId="0" applyFont="1"/>
    <xf numFmtId="0" fontId="7" fillId="0" borderId="3" xfId="0" applyFont="1" applyBorder="1"/>
    <xf numFmtId="0" fontId="7" fillId="0" borderId="0" xfId="0" applyFont="1" applyBorder="1"/>
    <xf numFmtId="0" fontId="18" fillId="0" borderId="0" xfId="0" applyFont="1"/>
    <xf numFmtId="0" fontId="13" fillId="2" borderId="1" xfId="0" applyFont="1" applyFill="1" applyBorder="1" applyAlignment="1">
      <alignment vertical="top" wrapText="1"/>
    </xf>
    <xf numFmtId="0" fontId="19" fillId="0" borderId="0" xfId="0" applyFont="1" applyBorder="1"/>
    <xf numFmtId="0" fontId="20" fillId="0" borderId="0" xfId="0" applyFont="1"/>
    <xf numFmtId="0" fontId="18" fillId="0" borderId="0" xfId="0" applyFont="1" applyBorder="1"/>
    <xf numFmtId="0" fontId="20" fillId="0" borderId="0" xfId="0" applyFont="1" applyBorder="1"/>
    <xf numFmtId="0" fontId="20" fillId="0" borderId="0" xfId="0" applyFont="1" applyFill="1" applyBorder="1" applyAlignment="1">
      <alignment horizontal="left"/>
    </xf>
    <xf numFmtId="0" fontId="15" fillId="0" borderId="0" xfId="0" applyFont="1" applyFill="1" applyBorder="1" applyAlignment="1">
      <alignment horizontal="left"/>
    </xf>
    <xf numFmtId="0" fontId="20" fillId="0" borderId="0" xfId="0" applyFont="1" applyFill="1" applyBorder="1"/>
    <xf numFmtId="0" fontId="18" fillId="0" borderId="0" xfId="0" applyFont="1" applyFill="1" applyBorder="1" applyAlignment="1">
      <alignment vertical="top"/>
    </xf>
    <xf numFmtId="0" fontId="22" fillId="0" borderId="0" xfId="0" applyFont="1" applyFill="1" applyBorder="1" applyAlignment="1">
      <alignment horizontal="left"/>
    </xf>
    <xf numFmtId="0" fontId="15" fillId="0" borderId="0" xfId="0" applyFont="1" applyAlignment="1">
      <alignment horizontal="left" vertical="top" wrapText="1"/>
    </xf>
    <xf numFmtId="0" fontId="20" fillId="0" borderId="0" xfId="0" applyNumberFormat="1" applyFont="1" applyAlignment="1">
      <alignment wrapText="1"/>
    </xf>
    <xf numFmtId="0" fontId="18" fillId="0" borderId="0" xfId="0" applyFont="1" applyBorder="1" applyAlignment="1">
      <alignment vertical="top"/>
    </xf>
    <xf numFmtId="0" fontId="15" fillId="0" borderId="0" xfId="0" applyFont="1" applyFill="1" applyBorder="1" applyAlignment="1">
      <alignment horizontal="center" vertical="top"/>
    </xf>
    <xf numFmtId="0" fontId="22" fillId="0" borderId="0" xfId="0" applyFont="1" applyAlignment="1">
      <alignment horizontal="center"/>
    </xf>
    <xf numFmtId="0" fontId="15" fillId="0" borderId="0" xfId="0" applyFont="1"/>
    <xf numFmtId="0" fontId="22" fillId="0" borderId="0" xfId="0" applyFont="1"/>
    <xf numFmtId="0" fontId="22" fillId="0" borderId="0" xfId="0" applyFont="1" applyFill="1" applyBorder="1" applyAlignment="1">
      <alignment horizontal="left" wrapText="1"/>
    </xf>
    <xf numFmtId="0" fontId="19" fillId="0" borderId="0" xfId="0" applyFont="1" applyFill="1" applyBorder="1"/>
    <xf numFmtId="0" fontId="15" fillId="0" borderId="0" xfId="0" applyFont="1" applyFill="1" applyBorder="1"/>
    <xf numFmtId="0" fontId="19" fillId="0" borderId="0" xfId="0" applyFont="1"/>
    <xf numFmtId="0" fontId="20" fillId="0" borderId="0" xfId="0" applyNumberFormat="1" applyFont="1"/>
    <xf numFmtId="0" fontId="13" fillId="0" borderId="0" xfId="0" applyFont="1" applyBorder="1" applyAlignment="1">
      <alignment vertical="center"/>
    </xf>
    <xf numFmtId="166" fontId="20" fillId="0" borderId="0" xfId="1" applyNumberFormat="1" applyFont="1" applyBorder="1" applyAlignment="1">
      <alignment horizontal="center"/>
    </xf>
    <xf numFmtId="165" fontId="20" fillId="0" borderId="0" xfId="1" applyNumberFormat="1" applyFont="1" applyBorder="1" applyAlignment="1">
      <alignment horizontal="center"/>
    </xf>
    <xf numFmtId="164" fontId="20" fillId="0" borderId="0" xfId="0" applyNumberFormat="1" applyFont="1" applyBorder="1" applyAlignment="1">
      <alignment horizontal="center"/>
    </xf>
    <xf numFmtId="165" fontId="20" fillId="0" borderId="0" xfId="0" applyNumberFormat="1" applyFont="1" applyBorder="1" applyAlignment="1">
      <alignment horizontal="center"/>
    </xf>
    <xf numFmtId="2" fontId="20" fillId="0" borderId="0" xfId="0" applyNumberFormat="1" applyFont="1" applyBorder="1" applyAlignment="1">
      <alignment horizontal="center"/>
    </xf>
    <xf numFmtId="1" fontId="20" fillId="0" borderId="0" xfId="0" applyNumberFormat="1" applyFont="1" applyBorder="1" applyAlignment="1">
      <alignment horizontal="center"/>
    </xf>
    <xf numFmtId="166" fontId="26" fillId="0" borderId="0" xfId="0" applyNumberFormat="1" applyFont="1" applyBorder="1" applyAlignment="1">
      <alignment horizontal="center"/>
    </xf>
    <xf numFmtId="165" fontId="26" fillId="0" borderId="0" xfId="0" applyNumberFormat="1" applyFont="1" applyBorder="1" applyAlignment="1">
      <alignment horizontal="center"/>
    </xf>
    <xf numFmtId="0" fontId="20" fillId="0" borderId="0" xfId="0" applyFont="1" applyAlignment="1">
      <alignment horizontal="center"/>
    </xf>
    <xf numFmtId="17" fontId="18" fillId="0" borderId="4" xfId="0" applyNumberFormat="1" applyFont="1" applyFill="1" applyBorder="1" applyAlignment="1">
      <alignment horizontal="center" vertical="center"/>
    </xf>
    <xf numFmtId="0" fontId="18" fillId="0" borderId="4" xfId="0" applyFont="1" applyFill="1" applyBorder="1" applyAlignment="1">
      <alignment horizontal="center" vertical="center"/>
    </xf>
    <xf numFmtId="1" fontId="18" fillId="0" borderId="4" xfId="0" applyNumberFormat="1" applyFont="1" applyFill="1" applyBorder="1" applyAlignment="1">
      <alignment horizontal="center" vertical="center" wrapText="1"/>
    </xf>
    <xf numFmtId="2" fontId="18" fillId="0" borderId="4" xfId="0" applyNumberFormat="1" applyFont="1" applyBorder="1" applyAlignment="1">
      <alignment horizontal="center" vertical="center"/>
    </xf>
    <xf numFmtId="166" fontId="26" fillId="0" borderId="4" xfId="0" applyNumberFormat="1" applyFont="1" applyBorder="1" applyAlignment="1">
      <alignment horizontal="center" vertical="center"/>
    </xf>
    <xf numFmtId="165" fontId="26" fillId="0" borderId="4" xfId="0" applyNumberFormat="1" applyFont="1" applyBorder="1" applyAlignment="1">
      <alignment horizontal="center" vertical="center"/>
    </xf>
    <xf numFmtId="165" fontId="18" fillId="0" borderId="4" xfId="0" applyNumberFormat="1" applyFont="1" applyBorder="1" applyAlignment="1">
      <alignment horizontal="center" vertical="center"/>
    </xf>
    <xf numFmtId="0" fontId="18" fillId="0" borderId="4" xfId="0" applyFont="1" applyBorder="1" applyAlignment="1">
      <alignment horizontal="center" vertical="center"/>
    </xf>
    <xf numFmtId="1" fontId="18" fillId="0" borderId="4" xfId="0" applyNumberFormat="1" applyFont="1" applyBorder="1" applyAlignment="1">
      <alignment horizontal="center" vertical="center"/>
    </xf>
    <xf numFmtId="0" fontId="18" fillId="0" borderId="0" xfId="0" applyFont="1" applyBorder="1" applyAlignment="1">
      <alignment horizontal="center" vertical="center"/>
    </xf>
    <xf numFmtId="0" fontId="20" fillId="0" borderId="0" xfId="0" applyFont="1" applyBorder="1" applyAlignment="1">
      <alignment horizontal="left"/>
    </xf>
    <xf numFmtId="0" fontId="20" fillId="0" borderId="0" xfId="0" applyFont="1" applyBorder="1" applyAlignment="1">
      <alignment horizontal="center"/>
    </xf>
    <xf numFmtId="0" fontId="20" fillId="0" borderId="0" xfId="0" applyFont="1" applyBorder="1" applyAlignment="1">
      <alignment horizontal="center" vertical="center"/>
    </xf>
    <xf numFmtId="166" fontId="20" fillId="0" borderId="0" xfId="0" applyNumberFormat="1" applyFont="1" applyBorder="1" applyAlignment="1">
      <alignment horizontal="center"/>
    </xf>
    <xf numFmtId="164" fontId="20" fillId="0" borderId="0" xfId="0" applyNumberFormat="1" applyFont="1" applyFill="1" applyBorder="1" applyAlignment="1">
      <alignment horizontal="center"/>
    </xf>
    <xf numFmtId="165" fontId="20" fillId="0" borderId="0" xfId="0" applyNumberFormat="1" applyFont="1" applyFill="1" applyBorder="1" applyAlignment="1">
      <alignment horizontal="center"/>
    </xf>
    <xf numFmtId="2" fontId="20" fillId="0" borderId="0" xfId="0" applyNumberFormat="1" applyFont="1" applyFill="1" applyBorder="1" applyAlignment="1">
      <alignment horizontal="center"/>
    </xf>
    <xf numFmtId="167" fontId="20" fillId="0" borderId="0" xfId="0" applyNumberFormat="1" applyFont="1" applyBorder="1" applyAlignment="1">
      <alignment horizontal="center"/>
    </xf>
    <xf numFmtId="166" fontId="20" fillId="0" borderId="0" xfId="1" applyNumberFormat="1" applyFont="1" applyBorder="1" applyAlignment="1" applyProtection="1">
      <alignment horizontal="center"/>
    </xf>
    <xf numFmtId="0" fontId="15" fillId="0" borderId="5" xfId="0" applyFont="1" applyBorder="1" applyAlignment="1">
      <alignment horizontal="left"/>
    </xf>
    <xf numFmtId="0" fontId="20" fillId="0" borderId="5" xfId="0" applyFont="1" applyBorder="1" applyAlignment="1">
      <alignment horizontal="center"/>
    </xf>
    <xf numFmtId="1" fontId="20" fillId="0" borderId="5" xfId="0" applyNumberFormat="1" applyFont="1" applyBorder="1" applyAlignment="1">
      <alignment horizontal="center"/>
    </xf>
    <xf numFmtId="2" fontId="20" fillId="0" borderId="5" xfId="0" applyNumberFormat="1" applyFont="1" applyBorder="1" applyAlignment="1">
      <alignment horizontal="center"/>
    </xf>
    <xf numFmtId="166" fontId="20" fillId="0" borderId="5" xfId="1" applyNumberFormat="1" applyFont="1" applyBorder="1" applyAlignment="1">
      <alignment horizontal="center"/>
    </xf>
    <xf numFmtId="165" fontId="20" fillId="0" borderId="5" xfId="1" applyNumberFormat="1" applyFont="1" applyBorder="1" applyAlignment="1">
      <alignment horizontal="center"/>
    </xf>
    <xf numFmtId="164" fontId="20" fillId="0" borderId="5" xfId="0" applyNumberFormat="1" applyFont="1" applyBorder="1" applyAlignment="1">
      <alignment horizontal="center"/>
    </xf>
    <xf numFmtId="165" fontId="20" fillId="0" borderId="5" xfId="0" applyNumberFormat="1" applyFont="1" applyBorder="1" applyAlignment="1">
      <alignment horizontal="center"/>
    </xf>
    <xf numFmtId="0" fontId="15" fillId="0" borderId="0" xfId="0" applyFont="1" applyAlignment="1">
      <alignment horizontal="center"/>
    </xf>
    <xf numFmtId="49" fontId="20" fillId="0" borderId="0" xfId="0" applyNumberFormat="1" applyFont="1" applyFill="1" applyBorder="1" applyAlignment="1">
      <alignment horizontal="left"/>
    </xf>
    <xf numFmtId="0" fontId="20" fillId="0" borderId="0" xfId="0" applyFont="1" applyFill="1" applyBorder="1" applyAlignment="1">
      <alignment horizontal="center" wrapText="1"/>
    </xf>
    <xf numFmtId="0" fontId="20" fillId="0" borderId="0" xfId="0" applyFont="1" applyFill="1" applyBorder="1" applyAlignment="1">
      <alignment horizontal="center"/>
    </xf>
    <xf numFmtId="0" fontId="20" fillId="0" borderId="5" xfId="0" applyFont="1" applyFill="1" applyBorder="1" applyAlignment="1">
      <alignment horizontal="center"/>
    </xf>
    <xf numFmtId="49" fontId="20" fillId="0" borderId="0" xfId="0" applyNumberFormat="1" applyFont="1" applyFill="1" applyBorder="1" applyAlignment="1">
      <alignment horizontal="center"/>
    </xf>
    <xf numFmtId="0" fontId="15" fillId="0" borderId="0" xfId="0" applyFont="1" applyAlignment="1">
      <alignment horizontal="left"/>
    </xf>
    <xf numFmtId="0" fontId="2" fillId="0" borderId="2" xfId="0" applyFont="1" applyFill="1" applyBorder="1" applyAlignment="1">
      <alignment vertical="top" wrapText="1"/>
    </xf>
    <xf numFmtId="15" fontId="15" fillId="0" borderId="0" xfId="0" applyNumberFormat="1" applyFont="1" applyFill="1" applyBorder="1" applyAlignment="1">
      <alignment horizontal="left"/>
    </xf>
    <xf numFmtId="0" fontId="15" fillId="0" borderId="0" xfId="0" applyFont="1" applyBorder="1" applyAlignment="1">
      <alignment horizontal="left" vertical="center" wrapText="1"/>
    </xf>
    <xf numFmtId="0" fontId="20" fillId="0" borderId="0" xfId="0" applyNumberFormat="1" applyFont="1" applyAlignment="1">
      <alignment horizontal="left" vertical="top" wrapText="1"/>
    </xf>
    <xf numFmtId="0" fontId="3" fillId="0" borderId="0" xfId="0" applyFont="1" applyBorder="1" applyAlignment="1">
      <alignment horizontal="left" vertical="center" wrapText="1"/>
    </xf>
  </cellXfs>
  <cellStyles count="3">
    <cellStyle name="Normal" xfId="0" builtinId="0"/>
    <cellStyle name="Normal 2" xfId="2"/>
    <cellStyle name="Normal 3"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4200525</xdr:colOff>
      <xdr:row>0</xdr:row>
      <xdr:rowOff>47625</xdr:rowOff>
    </xdr:from>
    <xdr:to>
      <xdr:col>0</xdr:col>
      <xdr:colOff>6067425</xdr:colOff>
      <xdr:row>1</xdr:row>
      <xdr:rowOff>209550</xdr:rowOff>
    </xdr:to>
    <xdr:pic>
      <xdr:nvPicPr>
        <xdr:cNvPr id="3087" name="Picture 1" descr="GovMB_Logo_blk">
          <a:extLst>
            <a:ext uri="{FF2B5EF4-FFF2-40B4-BE49-F238E27FC236}">
              <a16:creationId xmlns:a16="http://schemas.microsoft.com/office/drawing/2014/main" id="{00000000-0008-0000-0000-00000F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0525" y="47625"/>
          <a:ext cx="1866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4200525</xdr:colOff>
      <xdr:row>0</xdr:row>
      <xdr:rowOff>47625</xdr:rowOff>
    </xdr:from>
    <xdr:to>
      <xdr:col>0</xdr:col>
      <xdr:colOff>6067425</xdr:colOff>
      <xdr:row>1</xdr:row>
      <xdr:rowOff>209550</xdr:rowOff>
    </xdr:to>
    <xdr:pic>
      <xdr:nvPicPr>
        <xdr:cNvPr id="3" name="Picture 1" descr="GovMB_Logo_bl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0525" y="47625"/>
          <a:ext cx="18669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
  <sheetViews>
    <sheetView tabSelected="1" zoomScaleNormal="100" workbookViewId="0"/>
  </sheetViews>
  <sheetFormatPr defaultRowHeight="12"/>
  <cols>
    <col min="1" max="1" width="99.5703125" style="4" customWidth="1"/>
    <col min="2" max="2" width="51.28515625" style="4" customWidth="1"/>
    <col min="3" max="16384" width="9.140625" style="4"/>
  </cols>
  <sheetData>
    <row r="1" spans="1:9" ht="15">
      <c r="A1" s="24" t="s">
        <v>18</v>
      </c>
    </row>
    <row r="2" spans="1:9" ht="15">
      <c r="A2" s="11" t="s">
        <v>111</v>
      </c>
    </row>
    <row r="3" spans="1:9" ht="15" customHeight="1">
      <c r="A3" s="5"/>
    </row>
    <row r="4" spans="1:9" ht="37.5">
      <c r="A4" s="6" t="s">
        <v>79</v>
      </c>
    </row>
    <row r="5" spans="1:9" ht="15" customHeight="1">
      <c r="A5" s="7"/>
    </row>
    <row r="6" spans="1:9" ht="15">
      <c r="A6" s="8" t="s">
        <v>69</v>
      </c>
      <c r="B6" s="9"/>
    </row>
    <row r="7" spans="1:9" ht="15">
      <c r="A7" s="8"/>
      <c r="B7" s="10"/>
    </row>
    <row r="8" spans="1:9" ht="45">
      <c r="A8" s="11" t="s">
        <v>110</v>
      </c>
      <c r="B8" s="92"/>
      <c r="C8" s="92"/>
      <c r="D8" s="92"/>
      <c r="E8" s="92"/>
      <c r="F8" s="92"/>
      <c r="G8" s="92"/>
      <c r="H8" s="92"/>
      <c r="I8" s="92"/>
    </row>
    <row r="9" spans="1:9" ht="15" customHeight="1">
      <c r="A9" s="11"/>
    </row>
    <row r="10" spans="1:9" ht="63" customHeight="1">
      <c r="A10" s="11" t="s">
        <v>141</v>
      </c>
    </row>
    <row r="11" spans="1:9" ht="15">
      <c r="A11" s="11"/>
    </row>
    <row r="12" spans="1:9" ht="105" customHeight="1">
      <c r="A12" s="8" t="s">
        <v>59</v>
      </c>
    </row>
    <row r="13" spans="1:9" ht="37.5" customHeight="1">
      <c r="A13" s="8" t="s">
        <v>19</v>
      </c>
    </row>
    <row r="14" spans="1:9" ht="47.25">
      <c r="A14" s="90" t="s">
        <v>142</v>
      </c>
    </row>
    <row r="15" spans="1:9" ht="15">
      <c r="A15" s="11"/>
    </row>
    <row r="16" spans="1:9" ht="15">
      <c r="A16" s="11" t="s">
        <v>112</v>
      </c>
    </row>
    <row r="17" spans="1:2" ht="15">
      <c r="A17" s="11"/>
    </row>
    <row r="18" spans="1:2" ht="15">
      <c r="A18" s="11" t="s">
        <v>57</v>
      </c>
    </row>
    <row r="19" spans="1:2" s="14" customFormat="1" ht="48" customHeight="1">
      <c r="A19" s="12" t="s">
        <v>70</v>
      </c>
      <c r="B19" s="13"/>
    </row>
    <row r="20" spans="1:2" s="14" customFormat="1" ht="32.25" customHeight="1">
      <c r="A20" s="15" t="s">
        <v>60</v>
      </c>
      <c r="B20" s="13"/>
    </row>
    <row r="21" spans="1:2" s="14" customFormat="1" ht="64.5" customHeight="1">
      <c r="A21" s="15" t="s">
        <v>71</v>
      </c>
    </row>
    <row r="22" spans="1:2" s="14" customFormat="1" ht="60">
      <c r="A22" s="15" t="s">
        <v>61</v>
      </c>
    </row>
    <row r="23" spans="1:2" s="14" customFormat="1" ht="48" customHeight="1">
      <c r="A23" s="15" t="s">
        <v>62</v>
      </c>
    </row>
    <row r="24" spans="1:2" s="14" customFormat="1" ht="61.5" customHeight="1">
      <c r="A24" s="15" t="s">
        <v>72</v>
      </c>
    </row>
    <row r="25" spans="1:2" s="17" customFormat="1" ht="90">
      <c r="A25" s="8" t="s">
        <v>80</v>
      </c>
      <c r="B25" s="16"/>
    </row>
    <row r="26" spans="1:2" ht="6.95" customHeight="1">
      <c r="A26" s="18"/>
    </row>
    <row r="27" spans="1:2" ht="15">
      <c r="A27" s="19" t="s">
        <v>52</v>
      </c>
      <c r="B27" s="20"/>
    </row>
    <row r="28" spans="1:2" ht="15">
      <c r="A28" s="19" t="s">
        <v>53</v>
      </c>
    </row>
    <row r="29" spans="1:2" ht="15">
      <c r="A29" s="19" t="s">
        <v>54</v>
      </c>
    </row>
    <row r="30" spans="1:2" ht="15">
      <c r="A30" s="19" t="s">
        <v>20</v>
      </c>
    </row>
    <row r="31" spans="1:2" ht="15">
      <c r="A31" s="21" t="s">
        <v>21</v>
      </c>
    </row>
    <row r="32" spans="1:2" ht="15">
      <c r="A32" s="22"/>
    </row>
    <row r="38" spans="1:1" ht="12.75">
      <c r="A38" s="23"/>
    </row>
  </sheetData>
  <mergeCells count="1">
    <mergeCell ref="B8:I8"/>
  </mergeCells>
  <phoneticPr fontId="4" type="noConversion"/>
  <pageMargins left="0.75" right="0.75" top="0.7" bottom="0.7" header="0.5" footer="0.5"/>
  <pageSetup fitToHeight="0" orientation="portrait" horizontalDpi="4294967294" verticalDpi="4294967294"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workbookViewId="0"/>
  </sheetViews>
  <sheetFormatPr defaultColWidth="9.140625" defaultRowHeight="12.75"/>
  <cols>
    <col min="1" max="1" width="36.5703125" style="26" customWidth="1"/>
    <col min="2" max="2" width="82.140625" style="26" customWidth="1"/>
    <col min="3" max="3" width="45.28515625" style="26" customWidth="1"/>
    <col min="4" max="4" width="33.42578125" style="26" customWidth="1"/>
    <col min="5" max="16384" width="9.140625" style="26"/>
  </cols>
  <sheetData>
    <row r="1" spans="1:5" ht="23.25" customHeight="1">
      <c r="A1" s="46" t="s">
        <v>45</v>
      </c>
      <c r="B1" s="25"/>
    </row>
    <row r="2" spans="1:5">
      <c r="A2" s="27" t="s">
        <v>38</v>
      </c>
      <c r="B2" s="28"/>
    </row>
    <row r="3" spans="1:5">
      <c r="A3" s="28" t="s">
        <v>25</v>
      </c>
      <c r="B3" s="29" t="s">
        <v>116</v>
      </c>
    </row>
    <row r="4" spans="1:5">
      <c r="A4" s="28" t="s">
        <v>26</v>
      </c>
      <c r="B4" s="30" t="s">
        <v>79</v>
      </c>
    </row>
    <row r="5" spans="1:5">
      <c r="A5" s="28" t="s">
        <v>33</v>
      </c>
      <c r="B5" s="30" t="s">
        <v>34</v>
      </c>
    </row>
    <row r="6" spans="1:5">
      <c r="A6" s="28" t="s">
        <v>42</v>
      </c>
      <c r="B6" s="91">
        <v>42811</v>
      </c>
    </row>
    <row r="7" spans="1:5">
      <c r="A7" s="28" t="s">
        <v>27</v>
      </c>
      <c r="B7" s="30" t="s">
        <v>114</v>
      </c>
    </row>
    <row r="8" spans="1:5">
      <c r="A8" s="28" t="s">
        <v>41</v>
      </c>
      <c r="B8" s="30" t="s">
        <v>34</v>
      </c>
    </row>
    <row r="9" spans="1:5">
      <c r="A9" s="28" t="s">
        <v>28</v>
      </c>
      <c r="B9" s="30">
        <v>20</v>
      </c>
    </row>
    <row r="10" spans="1:5">
      <c r="A10" s="28" t="s">
        <v>29</v>
      </c>
      <c r="B10" s="29" t="s">
        <v>109</v>
      </c>
    </row>
    <row r="11" spans="1:5">
      <c r="A11" s="28" t="s">
        <v>30</v>
      </c>
      <c r="B11" s="29" t="s">
        <v>115</v>
      </c>
    </row>
    <row r="12" spans="1:5">
      <c r="A12" s="31" t="s">
        <v>43</v>
      </c>
      <c r="B12" s="30" t="s">
        <v>37</v>
      </c>
    </row>
    <row r="13" spans="1:5">
      <c r="A13" s="31"/>
      <c r="B13" s="30"/>
    </row>
    <row r="14" spans="1:5" ht="14.25" customHeight="1">
      <c r="A14" s="32" t="s">
        <v>47</v>
      </c>
      <c r="B14" s="33"/>
    </row>
    <row r="15" spans="1:5" ht="226.5" customHeight="1">
      <c r="A15" s="93" t="s">
        <v>117</v>
      </c>
      <c r="B15" s="93"/>
      <c r="E15" s="23"/>
    </row>
    <row r="16" spans="1:5" ht="17.25" customHeight="1">
      <c r="A16" s="34"/>
      <c r="B16" s="34"/>
      <c r="C16" s="35"/>
      <c r="E16" s="23"/>
    </row>
    <row r="17" spans="1:4" ht="15.75" customHeight="1">
      <c r="A17" s="36" t="s">
        <v>39</v>
      </c>
      <c r="B17" s="37" t="s">
        <v>46</v>
      </c>
      <c r="C17" s="38"/>
      <c r="D17" s="38"/>
    </row>
    <row r="18" spans="1:4">
      <c r="A18" s="28" t="s">
        <v>31</v>
      </c>
      <c r="B18" s="39" t="s">
        <v>75</v>
      </c>
      <c r="C18" s="33"/>
      <c r="D18" s="33"/>
    </row>
    <row r="19" spans="1:4">
      <c r="A19" s="28" t="s">
        <v>40</v>
      </c>
      <c r="B19" s="30" t="s">
        <v>44</v>
      </c>
      <c r="C19" s="33"/>
      <c r="D19" s="33"/>
    </row>
    <row r="20" spans="1:4">
      <c r="A20" s="28" t="s">
        <v>32</v>
      </c>
      <c r="B20" s="30" t="s">
        <v>73</v>
      </c>
      <c r="C20" s="33"/>
      <c r="D20" s="33"/>
    </row>
    <row r="21" spans="1:4" ht="15.75" customHeight="1">
      <c r="A21" s="28" t="s">
        <v>48</v>
      </c>
      <c r="B21" s="39" t="s">
        <v>113</v>
      </c>
      <c r="C21" s="40"/>
      <c r="D21" s="41"/>
    </row>
    <row r="22" spans="1:4">
      <c r="A22" s="28" t="s">
        <v>35</v>
      </c>
      <c r="B22" s="30" t="s">
        <v>74</v>
      </c>
      <c r="C22" s="33"/>
      <c r="D22" s="33"/>
    </row>
    <row r="23" spans="1:4">
      <c r="A23" s="28" t="s">
        <v>36</v>
      </c>
      <c r="B23" s="30" t="s">
        <v>56</v>
      </c>
      <c r="C23" s="33"/>
      <c r="D23" s="33"/>
    </row>
    <row r="24" spans="1:4">
      <c r="A24" s="42"/>
      <c r="B24" s="43"/>
    </row>
    <row r="25" spans="1:4">
      <c r="A25" s="44"/>
      <c r="B25" s="39"/>
    </row>
    <row r="26" spans="1:4">
      <c r="A26" s="28"/>
    </row>
    <row r="27" spans="1:4">
      <c r="A27" s="28"/>
    </row>
    <row r="28" spans="1:4">
      <c r="A28" s="28"/>
    </row>
    <row r="29" spans="1:4">
      <c r="A29" s="23"/>
    </row>
    <row r="30" spans="1:4">
      <c r="A30" s="45"/>
    </row>
    <row r="31" spans="1:4">
      <c r="A31" s="45"/>
    </row>
    <row r="32" spans="1:4">
      <c r="A32" s="45"/>
    </row>
    <row r="34" spans="1:2">
      <c r="B34" s="40"/>
    </row>
    <row r="41" spans="1:2">
      <c r="A41" s="28"/>
    </row>
    <row r="42" spans="1:2">
      <c r="A42" s="28"/>
    </row>
    <row r="43" spans="1:2">
      <c r="B43" s="40"/>
    </row>
    <row r="44" spans="1:2">
      <c r="B44" s="40"/>
    </row>
    <row r="45" spans="1:2">
      <c r="B45" s="40"/>
    </row>
    <row r="46" spans="1:2">
      <c r="B46" s="40"/>
    </row>
  </sheetData>
  <mergeCells count="1">
    <mergeCell ref="A15:B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workbookViewId="0">
      <selection sqref="A1:H1"/>
    </sheetView>
  </sheetViews>
  <sheetFormatPr defaultColWidth="9.140625" defaultRowHeight="12.75"/>
  <cols>
    <col min="1" max="1" width="20.42578125" style="55" customWidth="1"/>
    <col min="2" max="2" width="18.140625" style="55" customWidth="1"/>
    <col min="3" max="3" width="12.5703125" style="55" customWidth="1"/>
    <col min="4" max="4" width="13.140625" style="55" customWidth="1"/>
    <col min="5" max="5" width="14.140625" style="55" customWidth="1"/>
    <col min="6" max="6" width="39.42578125" style="55" customWidth="1"/>
    <col min="7" max="7" width="16.140625" style="55" customWidth="1"/>
    <col min="8" max="8" width="11.5703125" style="55" customWidth="1"/>
    <col min="9" max="9" width="12.28515625" style="55" customWidth="1"/>
    <col min="10" max="11" width="12" style="55" customWidth="1"/>
    <col min="12" max="12" width="10.5703125" style="55" customWidth="1"/>
    <col min="13" max="13" width="12.140625" style="55" customWidth="1"/>
    <col min="14" max="15" width="9.140625" style="55"/>
    <col min="16" max="16" width="15.5703125" style="55" customWidth="1"/>
    <col min="17" max="17" width="9.85546875" style="55" customWidth="1"/>
    <col min="18" max="16384" width="9.140625" style="26"/>
  </cols>
  <sheetData>
    <row r="1" spans="1:17" ht="23.45" customHeight="1">
      <c r="A1" s="94" t="s">
        <v>124</v>
      </c>
      <c r="B1" s="94"/>
      <c r="C1" s="94"/>
      <c r="D1" s="94"/>
      <c r="E1" s="94"/>
      <c r="F1" s="94"/>
      <c r="G1" s="94"/>
      <c r="H1" s="94"/>
      <c r="I1" s="53"/>
      <c r="J1" s="54"/>
    </row>
    <row r="2" spans="1:17" s="65" customFormat="1" ht="22.15" customHeight="1">
      <c r="A2" s="56" t="s">
        <v>58</v>
      </c>
      <c r="B2" s="56" t="s">
        <v>65</v>
      </c>
      <c r="C2" s="57" t="s">
        <v>49</v>
      </c>
      <c r="D2" s="58" t="s">
        <v>50</v>
      </c>
      <c r="E2" s="58" t="s">
        <v>51</v>
      </c>
      <c r="F2" s="58" t="s">
        <v>55</v>
      </c>
      <c r="G2" s="59" t="s">
        <v>63</v>
      </c>
      <c r="H2" s="59" t="s">
        <v>64</v>
      </c>
      <c r="I2" s="60" t="s">
        <v>118</v>
      </c>
      <c r="J2" s="61" t="s">
        <v>119</v>
      </c>
      <c r="K2" s="62" t="s">
        <v>76</v>
      </c>
      <c r="L2" s="62" t="s">
        <v>136</v>
      </c>
      <c r="M2" s="61" t="s">
        <v>120</v>
      </c>
      <c r="N2" s="63" t="s">
        <v>121</v>
      </c>
      <c r="O2" s="64" t="s">
        <v>77</v>
      </c>
      <c r="P2" s="63" t="s">
        <v>78</v>
      </c>
      <c r="Q2" s="64" t="s">
        <v>137</v>
      </c>
    </row>
    <row r="3" spans="1:17" s="68" customFormat="1" ht="11.45" customHeight="1">
      <c r="A3" s="66" t="s">
        <v>81</v>
      </c>
      <c r="B3" s="67" t="s">
        <v>66</v>
      </c>
      <c r="C3" s="67">
        <v>14</v>
      </c>
      <c r="D3" s="52">
        <v>479752</v>
      </c>
      <c r="E3" s="52">
        <v>6014942</v>
      </c>
      <c r="F3" s="85" t="s">
        <v>102</v>
      </c>
      <c r="G3" s="49">
        <v>31.078715219694875</v>
      </c>
      <c r="H3" s="52">
        <v>321.91028113700401</v>
      </c>
      <c r="I3" s="47">
        <v>5.8376416530890297E-2</v>
      </c>
      <c r="J3" s="48">
        <v>0.51108449148277335</v>
      </c>
      <c r="K3" s="48">
        <v>8.3266857631792876E-6</v>
      </c>
      <c r="L3" s="49">
        <f t="shared" ref="L3:L22" si="0">((J3/0.512638)-1)*10000</f>
        <v>-30.30420135118117</v>
      </c>
      <c r="M3" s="50">
        <f t="shared" ref="M3:M22" si="1">J3-(I3*(EXP(0.00000000000654*O3*1000000)-1))</f>
        <v>0.51035458058639038</v>
      </c>
      <c r="N3" s="51">
        <f t="shared" ref="N3:N22" si="2">IF(I3&gt;0.14,"N/A",LN((0.513163-J3)/(0.2137-I3)+1)*(1/0.00000000000654)/1000000000)</f>
        <v>2.0325765543172003</v>
      </c>
      <c r="O3" s="52">
        <v>1900</v>
      </c>
      <c r="P3" s="50">
        <f t="shared" ref="P3:P22" si="3">0.512638-(0.1967*(EXP(0.00000000000654*O3*1000000)-1))</f>
        <v>0.51017855692605674</v>
      </c>
      <c r="Q3" s="49">
        <f t="shared" ref="Q3:Q22" si="4">((M3/P3)-1)*10000</f>
        <v>3.4502363524291368</v>
      </c>
    </row>
    <row r="4" spans="1:17" s="68" customFormat="1">
      <c r="A4" s="66" t="s">
        <v>82</v>
      </c>
      <c r="B4" s="67" t="s">
        <v>101</v>
      </c>
      <c r="C4" s="67">
        <v>14</v>
      </c>
      <c r="D4" s="52">
        <v>642765</v>
      </c>
      <c r="E4" s="52">
        <v>5798330</v>
      </c>
      <c r="F4" s="67" t="s">
        <v>125</v>
      </c>
      <c r="G4" s="51">
        <v>4.3205890576495243</v>
      </c>
      <c r="H4" s="49">
        <v>22.103184210857513</v>
      </c>
      <c r="I4" s="47">
        <v>0.11819451984352897</v>
      </c>
      <c r="J4" s="48">
        <v>0.51121518755345285</v>
      </c>
      <c r="K4" s="48">
        <v>7.9843487259839672E-6</v>
      </c>
      <c r="L4" s="49">
        <f t="shared" si="0"/>
        <v>-27.754720612735984</v>
      </c>
      <c r="M4" s="50">
        <f t="shared" si="1"/>
        <v>0.50910957296230308</v>
      </c>
      <c r="N4" s="51">
        <f t="shared" si="2"/>
        <v>3.0870922506790772</v>
      </c>
      <c r="O4" s="52">
        <v>2700</v>
      </c>
      <c r="P4" s="50">
        <f t="shared" si="3"/>
        <v>0.50913382408196706</v>
      </c>
      <c r="Q4" s="49">
        <f t="shared" si="4"/>
        <v>-0.47632112652684633</v>
      </c>
    </row>
    <row r="5" spans="1:17" s="68" customFormat="1">
      <c r="A5" s="66" t="s">
        <v>83</v>
      </c>
      <c r="B5" s="67" t="s">
        <v>101</v>
      </c>
      <c r="C5" s="67">
        <v>14</v>
      </c>
      <c r="D5" s="52">
        <v>653008</v>
      </c>
      <c r="E5" s="52">
        <v>5756970</v>
      </c>
      <c r="F5" s="67" t="s">
        <v>126</v>
      </c>
      <c r="G5" s="51">
        <v>2.6296834725655684</v>
      </c>
      <c r="H5" s="49">
        <v>16.634097448864527</v>
      </c>
      <c r="I5" s="47">
        <v>9.5590219288711836E-2</v>
      </c>
      <c r="J5" s="48">
        <v>0.51088427591391627</v>
      </c>
      <c r="K5" s="48">
        <v>9.4025726551486179E-6</v>
      </c>
      <c r="L5" s="49">
        <f t="shared" si="0"/>
        <v>-34.209794944654035</v>
      </c>
      <c r="M5" s="50">
        <f t="shared" si="1"/>
        <v>0.50918135296307232</v>
      </c>
      <c r="N5" s="51">
        <f t="shared" si="2"/>
        <v>2.9219443788847488</v>
      </c>
      <c r="O5" s="52">
        <v>2700</v>
      </c>
      <c r="P5" s="50">
        <f t="shared" si="3"/>
        <v>0.50913382408196706</v>
      </c>
      <c r="Q5" s="49">
        <f t="shared" si="4"/>
        <v>0.93352432812610076</v>
      </c>
    </row>
    <row r="6" spans="1:17" s="68" customFormat="1">
      <c r="A6" s="66" t="s">
        <v>84</v>
      </c>
      <c r="B6" s="67" t="s">
        <v>101</v>
      </c>
      <c r="C6" s="67">
        <v>14</v>
      </c>
      <c r="D6" s="52">
        <v>670593</v>
      </c>
      <c r="E6" s="52">
        <v>5712060</v>
      </c>
      <c r="F6" s="67" t="s">
        <v>127</v>
      </c>
      <c r="G6" s="51">
        <v>2.8083286460921992</v>
      </c>
      <c r="H6" s="49">
        <v>19.234437028916329</v>
      </c>
      <c r="I6" s="47">
        <v>8.8283119965335388E-2</v>
      </c>
      <c r="J6" s="48">
        <v>0.51070196653964983</v>
      </c>
      <c r="K6" s="48">
        <v>6.1259423362987107E-6</v>
      </c>
      <c r="L6" s="49">
        <f t="shared" si="0"/>
        <v>-37.766093429481003</v>
      </c>
      <c r="M6" s="50">
        <f t="shared" si="1"/>
        <v>0.50912921827858559</v>
      </c>
      <c r="N6" s="51">
        <f t="shared" si="2"/>
        <v>2.9713729778858524</v>
      </c>
      <c r="O6" s="52">
        <v>2700</v>
      </c>
      <c r="P6" s="50">
        <f t="shared" si="3"/>
        <v>0.50913382408196706</v>
      </c>
      <c r="Q6" s="49">
        <f t="shared" si="4"/>
        <v>-9.0463512020244607E-2</v>
      </c>
    </row>
    <row r="7" spans="1:17" s="68" customFormat="1">
      <c r="A7" s="66" t="s">
        <v>85</v>
      </c>
      <c r="B7" s="67" t="s">
        <v>101</v>
      </c>
      <c r="C7" s="67">
        <v>14</v>
      </c>
      <c r="D7" s="52">
        <v>696422</v>
      </c>
      <c r="E7" s="52">
        <v>5671790</v>
      </c>
      <c r="F7" s="67" t="s">
        <v>128</v>
      </c>
      <c r="G7" s="51">
        <v>1.4995081524498892</v>
      </c>
      <c r="H7" s="51">
        <v>8.7775395680406181</v>
      </c>
      <c r="I7" s="47">
        <v>0.10329641705645826</v>
      </c>
      <c r="J7" s="48">
        <v>0.51082284719413662</v>
      </c>
      <c r="K7" s="48">
        <v>1.0404517799887693E-5</v>
      </c>
      <c r="L7" s="49">
        <f t="shared" si="0"/>
        <v>-35.408081450525316</v>
      </c>
      <c r="M7" s="50">
        <f t="shared" si="1"/>
        <v>0.50898263968489244</v>
      </c>
      <c r="N7" s="51">
        <f t="shared" si="2"/>
        <v>3.2071606361827873</v>
      </c>
      <c r="O7" s="52">
        <v>2700</v>
      </c>
      <c r="P7" s="50">
        <f t="shared" si="3"/>
        <v>0.50913382408196706</v>
      </c>
      <c r="Q7" s="49">
        <f t="shared" si="4"/>
        <v>-2.9694431979099267</v>
      </c>
    </row>
    <row r="8" spans="1:17" s="68" customFormat="1">
      <c r="A8" s="66" t="s">
        <v>86</v>
      </c>
      <c r="B8" s="67" t="s">
        <v>101</v>
      </c>
      <c r="C8" s="67">
        <v>14</v>
      </c>
      <c r="D8" s="52">
        <v>671997</v>
      </c>
      <c r="E8" s="52">
        <v>5706460</v>
      </c>
      <c r="F8" s="67" t="s">
        <v>129</v>
      </c>
      <c r="G8" s="51">
        <v>1.9396514515144598</v>
      </c>
      <c r="H8" s="49">
        <v>10.466854259695408</v>
      </c>
      <c r="I8" s="47">
        <v>0.11205125913469242</v>
      </c>
      <c r="J8" s="48">
        <v>0.5111829152710301</v>
      </c>
      <c r="K8" s="48">
        <v>1.123371764068281E-5</v>
      </c>
      <c r="L8" s="49">
        <f t="shared" si="0"/>
        <v>-28.384254170973342</v>
      </c>
      <c r="M8" s="50">
        <f t="shared" si="1"/>
        <v>0.50918674178935719</v>
      </c>
      <c r="N8" s="51">
        <f t="shared" si="2"/>
        <v>2.9499048035805298</v>
      </c>
      <c r="O8" s="52">
        <v>2700</v>
      </c>
      <c r="P8" s="50">
        <f t="shared" si="3"/>
        <v>0.50913382408196706</v>
      </c>
      <c r="Q8" s="49">
        <f t="shared" si="4"/>
        <v>1.0393673507258505</v>
      </c>
    </row>
    <row r="9" spans="1:17" s="68" customFormat="1">
      <c r="A9" s="66" t="s">
        <v>87</v>
      </c>
      <c r="B9" s="67" t="s">
        <v>68</v>
      </c>
      <c r="C9" s="67">
        <v>14</v>
      </c>
      <c r="D9" s="52">
        <v>412573</v>
      </c>
      <c r="E9" s="52">
        <v>6307761</v>
      </c>
      <c r="F9" s="67" t="s">
        <v>103</v>
      </c>
      <c r="G9" s="51">
        <v>7.7497200355567335</v>
      </c>
      <c r="H9" s="49">
        <v>42.362991936460915</v>
      </c>
      <c r="I9" s="69">
        <v>0.11061362138694959</v>
      </c>
      <c r="J9" s="50">
        <v>0.51176899668276743</v>
      </c>
      <c r="K9" s="50">
        <v>6.0190937577237454E-6</v>
      </c>
      <c r="L9" s="49">
        <f t="shared" si="0"/>
        <v>-16.951597759679025</v>
      </c>
      <c r="M9" s="50">
        <f t="shared" si="1"/>
        <v>0.51038593666749588</v>
      </c>
      <c r="N9" s="51">
        <f t="shared" si="2"/>
        <v>2.0538313405059339</v>
      </c>
      <c r="O9" s="52">
        <v>1900</v>
      </c>
      <c r="P9" s="50">
        <f t="shared" si="3"/>
        <v>0.51017855692605674</v>
      </c>
      <c r="Q9" s="49">
        <f t="shared" si="4"/>
        <v>4.0648462900638727</v>
      </c>
    </row>
    <row r="10" spans="1:17" s="68" customFormat="1">
      <c r="A10" s="66" t="s">
        <v>88</v>
      </c>
      <c r="B10" s="67" t="s">
        <v>68</v>
      </c>
      <c r="C10" s="67">
        <v>14</v>
      </c>
      <c r="D10" s="52">
        <v>412075.95</v>
      </c>
      <c r="E10" s="52">
        <v>6307467.4299999997</v>
      </c>
      <c r="F10" s="67" t="s">
        <v>104</v>
      </c>
      <c r="G10" s="51">
        <v>9.6170692920589786</v>
      </c>
      <c r="H10" s="49">
        <v>50.499501603221375</v>
      </c>
      <c r="I10" s="47">
        <v>0.11515024748911185</v>
      </c>
      <c r="J10" s="48">
        <v>0.511821227366836</v>
      </c>
      <c r="K10" s="48">
        <v>7.5114897621204582E-6</v>
      </c>
      <c r="L10" s="49">
        <f t="shared" si="0"/>
        <v>-15.932736807728887</v>
      </c>
      <c r="M10" s="50">
        <f t="shared" si="1"/>
        <v>0.5103814435404509</v>
      </c>
      <c r="N10" s="51">
        <f t="shared" si="2"/>
        <v>2.0677869071172492</v>
      </c>
      <c r="O10" s="52">
        <v>1900</v>
      </c>
      <c r="P10" s="50">
        <f t="shared" si="3"/>
        <v>0.51017855692605674</v>
      </c>
      <c r="Q10" s="49">
        <f t="shared" si="4"/>
        <v>3.9767765939946464</v>
      </c>
    </row>
    <row r="11" spans="1:17" s="68" customFormat="1">
      <c r="A11" s="66" t="s">
        <v>89</v>
      </c>
      <c r="B11" s="67" t="s">
        <v>68</v>
      </c>
      <c r="C11" s="67">
        <v>14</v>
      </c>
      <c r="D11" s="52">
        <v>411172.22999999899</v>
      </c>
      <c r="E11" s="52">
        <v>6301516.8099999903</v>
      </c>
      <c r="F11" s="67" t="s">
        <v>105</v>
      </c>
      <c r="G11" s="51">
        <v>9.5848709039374622</v>
      </c>
      <c r="H11" s="49">
        <v>37.43772164921954</v>
      </c>
      <c r="I11" s="69">
        <v>0.15480539053794756</v>
      </c>
      <c r="J11" s="50">
        <v>0.51230381521559509</v>
      </c>
      <c r="K11" s="50">
        <v>8.0943278041432038E-6</v>
      </c>
      <c r="L11" s="49">
        <f t="shared" si="0"/>
        <v>-6.5189233807272373</v>
      </c>
      <c r="M11" s="50">
        <f t="shared" si="1"/>
        <v>0.51036820237590197</v>
      </c>
      <c r="N11" s="51" t="s">
        <v>139</v>
      </c>
      <c r="O11" s="52">
        <v>1900</v>
      </c>
      <c r="P11" s="50">
        <f t="shared" si="3"/>
        <v>0.51017855692605674</v>
      </c>
      <c r="Q11" s="49">
        <f t="shared" si="4"/>
        <v>3.7172367844684473</v>
      </c>
    </row>
    <row r="12" spans="1:17" s="68" customFormat="1">
      <c r="A12" s="66" t="s">
        <v>90</v>
      </c>
      <c r="B12" s="67" t="s">
        <v>68</v>
      </c>
      <c r="C12" s="67">
        <v>14</v>
      </c>
      <c r="D12" s="52">
        <v>411316.7</v>
      </c>
      <c r="E12" s="52">
        <v>6306260.54</v>
      </c>
      <c r="F12" s="67" t="s">
        <v>106</v>
      </c>
      <c r="G12" s="51">
        <v>3.5000000808100236</v>
      </c>
      <c r="H12" s="49">
        <v>17.991701089708972</v>
      </c>
      <c r="I12" s="69">
        <v>0.11762646612619901</v>
      </c>
      <c r="J12" s="50">
        <v>0.51182708628226614</v>
      </c>
      <c r="K12" s="50">
        <v>9.6955809132265962E-6</v>
      </c>
      <c r="L12" s="70">
        <f t="shared" si="0"/>
        <v>-15.818447281198411</v>
      </c>
      <c r="M12" s="71">
        <f t="shared" si="1"/>
        <v>0.51035634099794225</v>
      </c>
      <c r="N12" s="72">
        <f t="shared" si="2"/>
        <v>2.1115179962672794</v>
      </c>
      <c r="O12" s="52">
        <v>1900</v>
      </c>
      <c r="P12" s="71">
        <f t="shared" si="3"/>
        <v>0.51017855692605674</v>
      </c>
      <c r="Q12" s="70">
        <f t="shared" si="4"/>
        <v>3.4847421451167371</v>
      </c>
    </row>
    <row r="13" spans="1:17" s="68" customFormat="1">
      <c r="A13" s="66" t="s">
        <v>91</v>
      </c>
      <c r="B13" s="67" t="s">
        <v>67</v>
      </c>
      <c r="C13" s="67">
        <v>14</v>
      </c>
      <c r="D13" s="52">
        <v>342492.89</v>
      </c>
      <c r="E13" s="52">
        <v>6220718.21</v>
      </c>
      <c r="F13" s="67" t="s">
        <v>130</v>
      </c>
      <c r="G13" s="73">
        <v>4.0948147228515532</v>
      </c>
      <c r="H13" s="49">
        <v>19.120351855443531</v>
      </c>
      <c r="I13" s="69">
        <v>0.12949338947128755</v>
      </c>
      <c r="J13" s="50">
        <v>0.51186706859586517</v>
      </c>
      <c r="K13" s="50">
        <v>6.4150917569617085E-6</v>
      </c>
      <c r="L13" s="49">
        <f t="shared" si="0"/>
        <v>-15.038514587971674</v>
      </c>
      <c r="M13" s="50">
        <f t="shared" si="1"/>
        <v>0.51024794495653314</v>
      </c>
      <c r="N13" s="51">
        <f t="shared" si="2"/>
        <v>2.3352718196920343</v>
      </c>
      <c r="O13" s="52">
        <v>1900</v>
      </c>
      <c r="P13" s="50">
        <f t="shared" si="3"/>
        <v>0.51017855692605674</v>
      </c>
      <c r="Q13" s="49">
        <f t="shared" si="4"/>
        <v>1.3600734396690406</v>
      </c>
    </row>
    <row r="14" spans="1:17" s="68" customFormat="1">
      <c r="A14" s="66" t="s">
        <v>92</v>
      </c>
      <c r="B14" s="67" t="s">
        <v>67</v>
      </c>
      <c r="C14" s="67">
        <v>14</v>
      </c>
      <c r="D14" s="52">
        <v>353903.91</v>
      </c>
      <c r="E14" s="52">
        <v>6246445.0800000001</v>
      </c>
      <c r="F14" s="67" t="s">
        <v>131</v>
      </c>
      <c r="G14" s="73">
        <v>1.2647903322962244</v>
      </c>
      <c r="H14" s="51">
        <v>3.4680745197892788</v>
      </c>
      <c r="I14" s="69">
        <v>0.22051561051503493</v>
      </c>
      <c r="J14" s="50">
        <v>0.513149067372214</v>
      </c>
      <c r="K14" s="50">
        <v>1.1236291947092216E-5</v>
      </c>
      <c r="L14" s="49">
        <f t="shared" si="0"/>
        <v>9.9693618540563911</v>
      </c>
      <c r="M14" s="50">
        <f t="shared" si="1"/>
        <v>0.51039184525234826</v>
      </c>
      <c r="N14" s="51" t="s">
        <v>139</v>
      </c>
      <c r="O14" s="52">
        <v>1900</v>
      </c>
      <c r="P14" s="50">
        <f t="shared" si="3"/>
        <v>0.51017855692605674</v>
      </c>
      <c r="Q14" s="49">
        <f t="shared" si="4"/>
        <v>4.1806603471661319</v>
      </c>
    </row>
    <row r="15" spans="1:17" s="68" customFormat="1">
      <c r="A15" s="66" t="s">
        <v>93</v>
      </c>
      <c r="B15" s="67" t="s">
        <v>67</v>
      </c>
      <c r="C15" s="67">
        <v>14</v>
      </c>
      <c r="D15" s="52">
        <v>351451</v>
      </c>
      <c r="E15" s="52">
        <v>6246365</v>
      </c>
      <c r="F15" s="67" t="s">
        <v>132</v>
      </c>
      <c r="G15" s="51">
        <v>5.02981409416119</v>
      </c>
      <c r="H15" s="49">
        <v>25.850811723894751</v>
      </c>
      <c r="I15" s="74">
        <v>0.11764865629560649</v>
      </c>
      <c r="J15" s="48">
        <v>0.51171642016588426</v>
      </c>
      <c r="K15" s="48">
        <v>6.7231239172915889E-6</v>
      </c>
      <c r="L15" s="49">
        <f t="shared" si="0"/>
        <v>-17.977204852465121</v>
      </c>
      <c r="M15" s="50">
        <f t="shared" si="1"/>
        <v>0.51024539742625552</v>
      </c>
      <c r="N15" s="51">
        <f t="shared" si="2"/>
        <v>2.2856577958526967</v>
      </c>
      <c r="O15" s="52">
        <v>1900</v>
      </c>
      <c r="P15" s="50">
        <f t="shared" si="3"/>
        <v>0.51017855692605674</v>
      </c>
      <c r="Q15" s="49">
        <f t="shared" si="4"/>
        <v>1.3101393481051993</v>
      </c>
    </row>
    <row r="16" spans="1:17" s="68" customFormat="1">
      <c r="A16" s="66" t="s">
        <v>94</v>
      </c>
      <c r="B16" s="67" t="s">
        <v>67</v>
      </c>
      <c r="C16" s="67">
        <v>14</v>
      </c>
      <c r="D16" s="52">
        <v>342492.89</v>
      </c>
      <c r="E16" s="52">
        <v>6220718.21</v>
      </c>
      <c r="F16" s="67" t="s">
        <v>132</v>
      </c>
      <c r="G16" s="51">
        <v>6.3828102743013959</v>
      </c>
      <c r="H16" s="49">
        <v>34.883698141753364</v>
      </c>
      <c r="I16" s="69">
        <v>0.11063655344251835</v>
      </c>
      <c r="J16" s="50">
        <v>0.51153653150109024</v>
      </c>
      <c r="K16" s="50">
        <v>9.8003899786206745E-6</v>
      </c>
      <c r="L16" s="49">
        <f t="shared" si="0"/>
        <v>-21.486282696753236</v>
      </c>
      <c r="M16" s="50">
        <f t="shared" si="1"/>
        <v>0.51015318475432281</v>
      </c>
      <c r="N16" s="51">
        <f t="shared" si="2"/>
        <v>2.3941905757756521</v>
      </c>
      <c r="O16" s="52">
        <v>1900</v>
      </c>
      <c r="P16" s="50">
        <f t="shared" si="3"/>
        <v>0.51017855692605674</v>
      </c>
      <c r="Q16" s="49">
        <f t="shared" si="4"/>
        <v>-0.49731944609332501</v>
      </c>
    </row>
    <row r="17" spans="1:17" s="68" customFormat="1">
      <c r="A17" s="66" t="s">
        <v>95</v>
      </c>
      <c r="B17" s="67" t="s">
        <v>67</v>
      </c>
      <c r="C17" s="67">
        <v>14</v>
      </c>
      <c r="D17" s="52">
        <v>342592.17</v>
      </c>
      <c r="E17" s="52">
        <v>6226815.7000000002</v>
      </c>
      <c r="F17" s="67" t="s">
        <v>133</v>
      </c>
      <c r="G17" s="51">
        <v>4.8827085960842922</v>
      </c>
      <c r="H17" s="49">
        <v>22.416684556728427</v>
      </c>
      <c r="I17" s="74">
        <v>0.13170390379041555</v>
      </c>
      <c r="J17" s="48">
        <v>0.51190186368431023</v>
      </c>
      <c r="K17" s="48">
        <v>7.5425123612005118E-6</v>
      </c>
      <c r="L17" s="49">
        <f t="shared" si="0"/>
        <v>-14.359768797665984</v>
      </c>
      <c r="M17" s="50">
        <f t="shared" si="1"/>
        <v>0.51025510082722514</v>
      </c>
      <c r="N17" s="51">
        <f t="shared" si="2"/>
        <v>2.333847604987195</v>
      </c>
      <c r="O17" s="52">
        <v>1900</v>
      </c>
      <c r="P17" s="50">
        <f t="shared" si="3"/>
        <v>0.51017855692605674</v>
      </c>
      <c r="Q17" s="49">
        <f t="shared" si="4"/>
        <v>1.5003355223242032</v>
      </c>
    </row>
    <row r="18" spans="1:17" s="68" customFormat="1">
      <c r="A18" s="66" t="s">
        <v>96</v>
      </c>
      <c r="B18" s="67" t="s">
        <v>67</v>
      </c>
      <c r="C18" s="67">
        <v>14</v>
      </c>
      <c r="D18" s="52">
        <v>342238.99</v>
      </c>
      <c r="E18" s="52">
        <v>6225469.8799999999</v>
      </c>
      <c r="F18" s="67" t="s">
        <v>134</v>
      </c>
      <c r="G18" s="51">
        <v>6.4850072251944368</v>
      </c>
      <c r="H18" s="49">
        <v>37.333183510216024</v>
      </c>
      <c r="I18" s="74">
        <v>0.10503273191146266</v>
      </c>
      <c r="J18" s="48">
        <v>0.51147520001440139</v>
      </c>
      <c r="K18" s="48">
        <v>5.7231670973719839E-6</v>
      </c>
      <c r="L18" s="49">
        <f t="shared" si="0"/>
        <v>-22.682672482310373</v>
      </c>
      <c r="M18" s="50">
        <f t="shared" si="1"/>
        <v>0.51016192078187983</v>
      </c>
      <c r="N18" s="51">
        <f t="shared" si="2"/>
        <v>2.3566409291686465</v>
      </c>
      <c r="O18" s="52">
        <v>1900</v>
      </c>
      <c r="P18" s="50">
        <f t="shared" si="3"/>
        <v>0.51017855692605674</v>
      </c>
      <c r="Q18" s="49">
        <f t="shared" si="4"/>
        <v>-0.32608473937378868</v>
      </c>
    </row>
    <row r="19" spans="1:17" s="68" customFormat="1">
      <c r="A19" s="66" t="s">
        <v>97</v>
      </c>
      <c r="B19" s="67" t="s">
        <v>108</v>
      </c>
      <c r="C19" s="67">
        <v>14</v>
      </c>
      <c r="D19" s="52">
        <v>479100</v>
      </c>
      <c r="E19" s="52">
        <v>6045300</v>
      </c>
      <c r="F19" s="86" t="s">
        <v>107</v>
      </c>
      <c r="G19" s="51">
        <v>5.5107730963183519</v>
      </c>
      <c r="H19" s="49">
        <v>26.659419361968506</v>
      </c>
      <c r="I19" s="47">
        <v>0.1249887905528034</v>
      </c>
      <c r="J19" s="48">
        <v>0.51180615994377066</v>
      </c>
      <c r="K19" s="48">
        <v>8.4778284090622904E-6</v>
      </c>
      <c r="L19" s="49">
        <f t="shared" si="0"/>
        <v>-16.226656163401685</v>
      </c>
      <c r="M19" s="50">
        <f t="shared" si="1"/>
        <v>0.51024335966290824</v>
      </c>
      <c r="N19" s="51">
        <f t="shared" si="2"/>
        <v>2.3209838014801836</v>
      </c>
      <c r="O19" s="52">
        <v>1900</v>
      </c>
      <c r="P19" s="50">
        <f t="shared" si="3"/>
        <v>0.51017855692605674</v>
      </c>
      <c r="Q19" s="49">
        <f t="shared" si="4"/>
        <v>1.270197188254496</v>
      </c>
    </row>
    <row r="20" spans="1:17" s="68" customFormat="1">
      <c r="A20" s="66" t="s">
        <v>98</v>
      </c>
      <c r="B20" s="67" t="s">
        <v>108</v>
      </c>
      <c r="C20" s="67">
        <v>14</v>
      </c>
      <c r="D20" s="52">
        <v>478939</v>
      </c>
      <c r="E20" s="52">
        <v>6036270</v>
      </c>
      <c r="F20" s="86" t="s">
        <v>107</v>
      </c>
      <c r="G20" s="51">
        <v>2.5256553153037959</v>
      </c>
      <c r="H20" s="49">
        <v>10.936706693833049</v>
      </c>
      <c r="I20" s="74">
        <v>0.13963578727688691</v>
      </c>
      <c r="J20" s="48">
        <v>0.51203966981756666</v>
      </c>
      <c r="K20" s="48">
        <v>8.8599504721466203E-6</v>
      </c>
      <c r="L20" s="49">
        <f>((J20/0.512638)-1)*10000</f>
        <v>-11.671592477213721</v>
      </c>
      <c r="M20" s="50">
        <f>J20-(I20*(EXP(0.00000000000654*O20*1000000)-1))</f>
        <v>0.51029373046884896</v>
      </c>
      <c r="N20" s="51">
        <f>IF(I20&gt;0.14,"N/A",LN((0.513163-J20)/(0.2137-I20)+1)*(1/0.00000000000654)/1000000000)</f>
        <v>2.3016984624831403</v>
      </c>
      <c r="O20" s="52">
        <v>1900</v>
      </c>
      <c r="P20" s="50">
        <f>0.512638-(0.1967*(EXP(0.00000000000654*O20*1000000)-1))</f>
        <v>0.51017855692605674</v>
      </c>
      <c r="Q20" s="49">
        <f>((M20/P20)-1)*10000</f>
        <v>2.257514378616321</v>
      </c>
    </row>
    <row r="21" spans="1:17" s="68" customFormat="1">
      <c r="A21" s="66" t="s">
        <v>99</v>
      </c>
      <c r="B21" s="67" t="s">
        <v>108</v>
      </c>
      <c r="C21" s="67">
        <v>14</v>
      </c>
      <c r="D21" s="52">
        <v>475106</v>
      </c>
      <c r="E21" s="52">
        <v>6032600</v>
      </c>
      <c r="F21" s="86" t="s">
        <v>107</v>
      </c>
      <c r="G21" s="51">
        <v>3.5984855525934547</v>
      </c>
      <c r="H21" s="49">
        <v>17.452301670539576</v>
      </c>
      <c r="I21" s="74">
        <v>0.12467410938793876</v>
      </c>
      <c r="J21" s="48">
        <v>0.51183428141869236</v>
      </c>
      <c r="K21" s="48">
        <v>1.1184232608317776E-5</v>
      </c>
      <c r="L21" s="49">
        <f t="shared" si="0"/>
        <v>-15.678092168502911</v>
      </c>
      <c r="M21" s="50">
        <f t="shared" si="1"/>
        <v>0.51027541576117219</v>
      </c>
      <c r="N21" s="51">
        <f t="shared" si="2"/>
        <v>2.2652595450703563</v>
      </c>
      <c r="O21" s="52">
        <v>1900</v>
      </c>
      <c r="P21" s="50">
        <f t="shared" si="3"/>
        <v>0.51017855692605674</v>
      </c>
      <c r="Q21" s="49">
        <f t="shared" si="4"/>
        <v>1.8985281486361139</v>
      </c>
    </row>
    <row r="22" spans="1:17" s="28" customFormat="1">
      <c r="A22" s="75" t="s">
        <v>100</v>
      </c>
      <c r="B22" s="76" t="s">
        <v>108</v>
      </c>
      <c r="C22" s="76">
        <v>14</v>
      </c>
      <c r="D22" s="77">
        <v>471841</v>
      </c>
      <c r="E22" s="77">
        <v>6040150</v>
      </c>
      <c r="F22" s="87" t="s">
        <v>107</v>
      </c>
      <c r="G22" s="78">
        <v>1.9150603382862166</v>
      </c>
      <c r="H22" s="78">
        <v>8.9723390425231528</v>
      </c>
      <c r="I22" s="79">
        <v>0.12905832024760774</v>
      </c>
      <c r="J22" s="80">
        <v>0.51190981224967402</v>
      </c>
      <c r="K22" s="80">
        <v>1.0118186965794242E-5</v>
      </c>
      <c r="L22" s="81">
        <f t="shared" si="0"/>
        <v>-14.204716589991673</v>
      </c>
      <c r="M22" s="82">
        <f t="shared" si="1"/>
        <v>0.51029612850860773</v>
      </c>
      <c r="N22" s="78">
        <f t="shared" si="2"/>
        <v>2.2472880380581155</v>
      </c>
      <c r="O22" s="77">
        <v>1900</v>
      </c>
      <c r="P22" s="82">
        <f t="shared" si="3"/>
        <v>0.51017855692605674</v>
      </c>
      <c r="Q22" s="81">
        <f t="shared" si="4"/>
        <v>2.3045183094216881</v>
      </c>
    </row>
    <row r="23" spans="1:17">
      <c r="A23" s="89" t="s">
        <v>138</v>
      </c>
      <c r="B23" s="67"/>
      <c r="C23" s="83"/>
      <c r="D23" s="83"/>
      <c r="E23" s="83"/>
      <c r="F23" s="86"/>
      <c r="G23" s="51"/>
      <c r="H23" s="51"/>
      <c r="I23" s="47"/>
      <c r="J23" s="48"/>
      <c r="K23" s="48"/>
      <c r="L23" s="49"/>
      <c r="M23" s="50"/>
      <c r="N23" s="51"/>
      <c r="O23" s="52"/>
      <c r="P23" s="50"/>
      <c r="Q23" s="49"/>
    </row>
    <row r="24" spans="1:17" ht="15.75">
      <c r="A24" s="84" t="s">
        <v>140</v>
      </c>
      <c r="B24" s="88"/>
    </row>
    <row r="25" spans="1:17" ht="15">
      <c r="A25" s="84" t="s">
        <v>135</v>
      </c>
      <c r="B25" s="88"/>
    </row>
    <row r="26" spans="1:17" ht="15">
      <c r="A26" s="26" t="s">
        <v>122</v>
      </c>
    </row>
    <row r="27" spans="1:17" ht="14.25">
      <c r="A27" s="26" t="s">
        <v>123</v>
      </c>
    </row>
  </sheetData>
  <mergeCells count="1">
    <mergeCell ref="A1:H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4"/>
  <sheetViews>
    <sheetView workbookViewId="0"/>
  </sheetViews>
  <sheetFormatPr defaultRowHeight="12"/>
  <cols>
    <col min="1" max="1" width="13.28515625" style="1" bestFit="1" customWidth="1"/>
    <col min="2" max="2" width="27" style="2" bestFit="1" customWidth="1"/>
  </cols>
  <sheetData>
    <row r="1" spans="1:28">
      <c r="A1" s="1" t="s">
        <v>2</v>
      </c>
      <c r="B1" s="2" t="s">
        <v>22</v>
      </c>
      <c r="C1">
        <v>4.7370200000000002</v>
      </c>
      <c r="D1">
        <v>0.31739000000000001</v>
      </c>
      <c r="E1">
        <v>4</v>
      </c>
      <c r="F1">
        <v>0.28853337326301209</v>
      </c>
      <c r="G1">
        <v>3.9305818332217877</v>
      </c>
      <c r="H1">
        <v>0.28569894944458851</v>
      </c>
      <c r="I1">
        <v>5.162927910866542</v>
      </c>
      <c r="J1">
        <v>0.3245317568097506</v>
      </c>
      <c r="K1">
        <v>5.7613856467502913</v>
      </c>
      <c r="L1">
        <v>0.34649414787496624</v>
      </c>
      <c r="M1">
        <v>4.8514909034136098</v>
      </c>
      <c r="N1">
        <v>0.31559344130610079</v>
      </c>
      <c r="O1">
        <v>5.2896050944662489</v>
      </c>
      <c r="P1">
        <v>0.34170423132278704</v>
      </c>
      <c r="Q1">
        <v>5.4709940492983939</v>
      </c>
      <c r="R1">
        <v>0.35109193975551312</v>
      </c>
      <c r="S1">
        <v>5.6936877450562848</v>
      </c>
      <c r="T1">
        <v>0.3446410571217689</v>
      </c>
      <c r="U1">
        <v>5.4176865532197587</v>
      </c>
      <c r="V1">
        <v>0.33935496300769086</v>
      </c>
      <c r="W1">
        <v>5.3415635551249663</v>
      </c>
      <c r="X1">
        <v>0.34010936345102183</v>
      </c>
      <c r="Y1">
        <v>5.4822918757519501</v>
      </c>
      <c r="Z1">
        <v>0.33968254556432637</v>
      </c>
      <c r="AA1">
        <v>5.3840391519201738</v>
      </c>
      <c r="AB1">
        <v>0.33344263283293946</v>
      </c>
    </row>
    <row r="2" spans="1:28">
      <c r="A2" s="1" t="s">
        <v>3</v>
      </c>
      <c r="B2" s="2" t="s">
        <v>23</v>
      </c>
      <c r="C2">
        <v>5.0983400000000003</v>
      </c>
      <c r="D2">
        <v>0.33961000000000002</v>
      </c>
      <c r="E2">
        <v>4</v>
      </c>
      <c r="F2">
        <v>0.28853337326301221</v>
      </c>
      <c r="G2">
        <v>4.0286622778327192</v>
      </c>
      <c r="H2">
        <v>0.28969402459101001</v>
      </c>
      <c r="I2">
        <v>5.1547092607979348</v>
      </c>
      <c r="J2">
        <v>0.32647875804472953</v>
      </c>
      <c r="K2">
        <v>5.7486181267391272</v>
      </c>
      <c r="L2">
        <v>0.34898970870939588</v>
      </c>
      <c r="M2">
        <v>4.8461615540807363</v>
      </c>
      <c r="N2">
        <v>0.31693029462994382</v>
      </c>
      <c r="O2">
        <v>5.2856711238114906</v>
      </c>
      <c r="P2">
        <v>0.34262706689356986</v>
      </c>
      <c r="Q2">
        <v>5.4665060878515703</v>
      </c>
      <c r="R2">
        <v>0.35223474036519159</v>
      </c>
      <c r="S2">
        <v>5.6838967295703409</v>
      </c>
      <c r="T2">
        <v>0.34669614621285472</v>
      </c>
      <c r="U2">
        <v>5.4115177096662457</v>
      </c>
      <c r="V2">
        <v>0.34093365067751435</v>
      </c>
      <c r="W2">
        <v>5.3369683248322808</v>
      </c>
      <c r="X2">
        <v>0.34124317012197447</v>
      </c>
      <c r="Y2">
        <v>5.4749679148896613</v>
      </c>
      <c r="Z2">
        <v>0.34153568737614215</v>
      </c>
      <c r="AA2">
        <v>5.3779567970280633</v>
      </c>
      <c r="AB2">
        <v>0.33492879349964777</v>
      </c>
    </row>
    <row r="3" spans="1:28">
      <c r="A3" s="1" t="s">
        <v>4</v>
      </c>
      <c r="B3" s="3">
        <v>1</v>
      </c>
      <c r="C3">
        <v>4.5772700000000004</v>
      </c>
      <c r="D3">
        <v>0.30487999999999998</v>
      </c>
      <c r="E3">
        <v>4.0583503044475977</v>
      </c>
      <c r="F3">
        <v>0.29089035119244433</v>
      </c>
      <c r="G3">
        <v>4.1286937647223247</v>
      </c>
      <c r="H3">
        <v>0.29370151370528341</v>
      </c>
      <c r="I3">
        <v>5.1304390466796983</v>
      </c>
      <c r="J3">
        <v>0.32807648340508377</v>
      </c>
      <c r="K3">
        <v>5.7108607829975524</v>
      </c>
      <c r="L3">
        <v>0.35112481259832468</v>
      </c>
      <c r="M3">
        <v>4.8304988531206607</v>
      </c>
      <c r="N3">
        <v>0.3178040618890412</v>
      </c>
      <c r="O3">
        <v>5.2741119406445049</v>
      </c>
      <c r="P3">
        <v>0.343186856981609</v>
      </c>
      <c r="Q3">
        <v>5.4533051699980657</v>
      </c>
      <c r="R3">
        <v>0.35302380796471367</v>
      </c>
      <c r="S3">
        <v>5.6549549130374661</v>
      </c>
      <c r="T3">
        <v>0.34842588605284996</v>
      </c>
      <c r="U3">
        <v>5.3933386014978169</v>
      </c>
      <c r="V3">
        <v>0.34213328378340002</v>
      </c>
      <c r="W3">
        <v>5.3234563761392746</v>
      </c>
      <c r="X3">
        <v>0.34199448204694177</v>
      </c>
      <c r="Y3">
        <v>5.4533744147956495</v>
      </c>
      <c r="Z3">
        <v>0.34296972973807272</v>
      </c>
      <c r="AA3">
        <v>5.3600094758733636</v>
      </c>
      <c r="AB3">
        <v>0.33610987078429133</v>
      </c>
    </row>
    <row r="4" spans="1:28">
      <c r="A4" s="1" t="s">
        <v>5</v>
      </c>
      <c r="B4" s="3">
        <v>29</v>
      </c>
      <c r="C4">
        <v>5.08725</v>
      </c>
      <c r="D4">
        <v>0.33317999999999998</v>
      </c>
      <c r="E4">
        <v>4.117381560501018</v>
      </c>
      <c r="F4">
        <v>0.29325164049252117</v>
      </c>
      <c r="G4">
        <v>4.2307151045422904</v>
      </c>
      <c r="H4">
        <v>0.29772145536155104</v>
      </c>
      <c r="I4">
        <v>5.0910499592295047</v>
      </c>
      <c r="J4">
        <v>0.32926353320122953</v>
      </c>
      <c r="K4">
        <v>5.6495646090709943</v>
      </c>
      <c r="L4">
        <v>0.35281740869668116</v>
      </c>
      <c r="M4">
        <v>4.8051047093475345</v>
      </c>
      <c r="N4">
        <v>0.31818116469764013</v>
      </c>
      <c r="O4">
        <v>5.2553717578919343</v>
      </c>
      <c r="P4">
        <v>0.34336208916775496</v>
      </c>
      <c r="Q4">
        <v>5.4318985996078295</v>
      </c>
      <c r="R4">
        <v>0.35342881912874385</v>
      </c>
      <c r="S4">
        <v>5.6079745132362619</v>
      </c>
      <c r="T4">
        <v>0.34976380370975302</v>
      </c>
      <c r="U4">
        <v>5.3638478416464253</v>
      </c>
      <c r="V4">
        <v>0.34290776109785059</v>
      </c>
      <c r="W4">
        <v>5.3015469656566312</v>
      </c>
      <c r="X4">
        <v>0.34233442672998776</v>
      </c>
      <c r="Y4">
        <v>5.4183412015687509</v>
      </c>
      <c r="Z4">
        <v>0.3439295632063693</v>
      </c>
      <c r="AA4">
        <v>5.3308868939430756</v>
      </c>
      <c r="AB4">
        <v>0.33694047654917703</v>
      </c>
    </row>
    <row r="5" spans="1:28">
      <c r="A5" s="1" t="s">
        <v>6</v>
      </c>
      <c r="B5" s="3">
        <v>1</v>
      </c>
      <c r="C5">
        <v>5.2397799999999997</v>
      </c>
      <c r="D5">
        <v>0.34303</v>
      </c>
      <c r="E5">
        <v>4.177101714906966</v>
      </c>
      <c r="F5">
        <v>0.29561724904957676</v>
      </c>
      <c r="G5">
        <v>4.3347658799761088</v>
      </c>
      <c r="H5">
        <v>0.30175388825381755</v>
      </c>
      <c r="I5">
        <v>5.0380556989884093</v>
      </c>
      <c r="J5">
        <v>0.32999428977520623</v>
      </c>
      <c r="K5">
        <v>5.5670851825481602</v>
      </c>
      <c r="L5">
        <v>0.35400245148562431</v>
      </c>
      <c r="M5">
        <v>4.7709550054653604</v>
      </c>
      <c r="N5">
        <v>0.31804711120628781</v>
      </c>
      <c r="O5">
        <v>5.2301707502673453</v>
      </c>
      <c r="P5">
        <v>0.34314602937736544</v>
      </c>
      <c r="Q5">
        <v>5.4031090191760169</v>
      </c>
      <c r="R5">
        <v>0.35343420950538135</v>
      </c>
      <c r="S5">
        <v>5.5447609605841759</v>
      </c>
      <c r="T5">
        <v>0.35065848375832193</v>
      </c>
      <c r="U5">
        <v>5.3241787434745502</v>
      </c>
      <c r="V5">
        <v>0.34322731989200372</v>
      </c>
      <c r="W5">
        <v>5.2720820597422602</v>
      </c>
      <c r="X5">
        <v>0.34224994028758615</v>
      </c>
      <c r="Y5">
        <v>5.3712145819464254</v>
      </c>
      <c r="Z5">
        <v>0.34437830191912611</v>
      </c>
      <c r="AA5">
        <v>5.2917082157286472</v>
      </c>
      <c r="AB5">
        <v>0.33738869108056935</v>
      </c>
    </row>
    <row r="6" spans="1:28">
      <c r="A6" s="1" t="s">
        <v>7</v>
      </c>
      <c r="B6" s="3" t="b">
        <v>1</v>
      </c>
      <c r="C6">
        <v>5.1855599999999997</v>
      </c>
      <c r="D6">
        <v>0.33822999999999998</v>
      </c>
      <c r="E6">
        <v>4.2375188071511634</v>
      </c>
      <c r="F6">
        <v>0.29798718476437203</v>
      </c>
      <c r="G6">
        <v>4.4408864610965288</v>
      </c>
      <c r="H6">
        <v>0.30579885119632211</v>
      </c>
      <c r="I6">
        <v>4.9734928056579548</v>
      </c>
      <c r="J6">
        <v>0.33024067056168888</v>
      </c>
      <c r="K6">
        <v>5.4665921415353278</v>
      </c>
      <c r="L6">
        <v>0.35463440043535471</v>
      </c>
      <c r="M6">
        <v>4.7293620954429549</v>
      </c>
      <c r="N6">
        <v>0.31740705301547895</v>
      </c>
      <c r="O6">
        <v>5.1994773783608617</v>
      </c>
      <c r="P6">
        <v>0.34254698066701744</v>
      </c>
      <c r="Q6">
        <v>5.3680427961332393</v>
      </c>
      <c r="R6">
        <v>0.35303977194547498</v>
      </c>
      <c r="S6">
        <v>5.4677435164590591</v>
      </c>
      <c r="T6">
        <v>0.35107554414603243</v>
      </c>
      <c r="U6">
        <v>5.2758557681782499</v>
      </c>
      <c r="V6">
        <v>0.34307967970061065</v>
      </c>
      <c r="W6">
        <v>5.2361939782063418</v>
      </c>
      <c r="X6">
        <v>0.34174426948633801</v>
      </c>
      <c r="Y6">
        <v>5.3138056054918437</v>
      </c>
      <c r="Z6">
        <v>0.34429870109926747</v>
      </c>
      <c r="AA6">
        <v>5.2439790558622041</v>
      </c>
      <c r="AB6">
        <v>0.33743728974538861</v>
      </c>
    </row>
    <row r="7" spans="1:28">
      <c r="A7" s="1" t="s">
        <v>8</v>
      </c>
      <c r="B7" s="3">
        <v>1</v>
      </c>
      <c r="C7">
        <v>5.0989899999999997</v>
      </c>
      <c r="D7">
        <v>0.33106999999999998</v>
      </c>
      <c r="E7">
        <v>4.2986409705406174</v>
      </c>
      <c r="F7">
        <v>0.30036145555211902</v>
      </c>
      <c r="G7">
        <v>4.549118021028522</v>
      </c>
      <c r="H7">
        <v>0.30985638312391206</v>
      </c>
      <c r="I7">
        <v>4.8998423950215422</v>
      </c>
      <c r="J7">
        <v>0.32999320728522485</v>
      </c>
      <c r="K7">
        <v>5.3519473772414727</v>
      </c>
      <c r="L7">
        <v>0.35468897010213529</v>
      </c>
      <c r="M7">
        <v>4.6819243714869057</v>
      </c>
      <c r="N7">
        <v>0.31628558720253747</v>
      </c>
      <c r="O7">
        <v>5.164471171241809</v>
      </c>
      <c r="P7">
        <v>0.34158796414269926</v>
      </c>
      <c r="Q7">
        <v>5.3280475057656655</v>
      </c>
      <c r="R7">
        <v>0.35226066446324877</v>
      </c>
      <c r="S7">
        <v>5.3798819180467605</v>
      </c>
      <c r="T7">
        <v>0.35099895747607512</v>
      </c>
      <c r="U7">
        <v>5.2207359405983258</v>
      </c>
      <c r="V7">
        <v>0.34247051425342911</v>
      </c>
      <c r="W7">
        <v>5.1952618798960319</v>
      </c>
      <c r="X7">
        <v>0.3408368469715517</v>
      </c>
      <c r="Y7">
        <v>5.2483204669748327</v>
      </c>
      <c r="Z7">
        <v>0.3436938197616598</v>
      </c>
      <c r="AA7">
        <v>5.189533619190593</v>
      </c>
      <c r="AB7">
        <v>0.33708440492420011</v>
      </c>
    </row>
    <row r="8" spans="1:28">
      <c r="A8" s="1" t="s">
        <v>9</v>
      </c>
      <c r="B8" s="3" t="b">
        <v>0</v>
      </c>
      <c r="C8">
        <v>5.10494</v>
      </c>
      <c r="D8">
        <v>0.33128999999999997</v>
      </c>
      <c r="E8">
        <v>4.3604764332985262</v>
      </c>
      <c r="F8">
        <v>0.30274006934250863</v>
      </c>
      <c r="G8">
        <v>4.6595025519238087</v>
      </c>
      <c r="H8">
        <v>0.31392652309241753</v>
      </c>
      <c r="I8">
        <v>4.8199348110563029</v>
      </c>
      <c r="J8">
        <v>0.32926140982074975</v>
      </c>
      <c r="K8">
        <v>5.2275566236648832</v>
      </c>
      <c r="L8">
        <v>0.35416406340427464</v>
      </c>
      <c r="M8">
        <v>4.6304648387254632</v>
      </c>
      <c r="N8">
        <v>0.31472581106972947</v>
      </c>
      <c r="O8">
        <v>5.1264973978180661</v>
      </c>
      <c r="P8">
        <v>0.34030583427161776</v>
      </c>
      <c r="Q8">
        <v>5.2846601446525057</v>
      </c>
      <c r="R8">
        <v>0.35112682772231618</v>
      </c>
      <c r="S8">
        <v>5.2845526373009122</v>
      </c>
      <c r="T8">
        <v>0.35043166693122607</v>
      </c>
      <c r="U8">
        <v>5.1609374847971177</v>
      </c>
      <c r="V8">
        <v>0.34142323343697034</v>
      </c>
      <c r="W8">
        <v>5.1508587623944111</v>
      </c>
      <c r="X8">
        <v>0.33956254448158218</v>
      </c>
      <c r="Y8">
        <v>5.1772757235441116</v>
      </c>
      <c r="Z8">
        <v>0.34258690315688611</v>
      </c>
      <c r="AA8">
        <v>5.1304642133117495</v>
      </c>
      <c r="AB8">
        <v>0.33634359778278211</v>
      </c>
    </row>
    <row r="9" spans="1:28">
      <c r="A9" s="1" t="s">
        <v>10</v>
      </c>
      <c r="B9" s="3" t="b">
        <v>1</v>
      </c>
      <c r="C9">
        <v>5.10365</v>
      </c>
      <c r="D9">
        <v>0.33062999999999998</v>
      </c>
      <c r="E9">
        <v>4.423033519671951</v>
      </c>
      <c r="F9">
        <v>0.30512303407973684</v>
      </c>
      <c r="G9">
        <v>4.7720828812531524</v>
      </c>
      <c r="H9">
        <v>0.31800931027902779</v>
      </c>
      <c r="I9">
        <v>4.7368408574013312</v>
      </c>
      <c r="J9">
        <v>0.32807340073442659</v>
      </c>
      <c r="K9">
        <v>5.0982001477063692</v>
      </c>
      <c r="L9">
        <v>0.35307985221180049</v>
      </c>
      <c r="M9">
        <v>4.5769610581438096</v>
      </c>
      <c r="N9">
        <v>0.31278766593910623</v>
      </c>
      <c r="O9">
        <v>5.0870153689063686</v>
      </c>
      <c r="P9">
        <v>0.33874986258569184</v>
      </c>
      <c r="Q9">
        <v>5.2395480647494237</v>
      </c>
      <c r="R9">
        <v>0.34968183443276829</v>
      </c>
      <c r="S9">
        <v>5.1854191250192994</v>
      </c>
      <c r="T9">
        <v>0.34939547316898367</v>
      </c>
      <c r="U9">
        <v>5.0987584218957061</v>
      </c>
      <c r="V9">
        <v>0.33997808366568899</v>
      </c>
      <c r="W9">
        <v>5.1046910126055121</v>
      </c>
      <c r="X9">
        <v>0.33797033274648181</v>
      </c>
      <c r="Y9">
        <v>5.1034015848473713</v>
      </c>
      <c r="Z9">
        <v>0.34102048946930186</v>
      </c>
      <c r="AA9">
        <v>5.0690408423670945</v>
      </c>
      <c r="AB9">
        <v>0.3352433371241299</v>
      </c>
    </row>
    <row r="10" spans="1:28">
      <c r="A10" s="1" t="s">
        <v>11</v>
      </c>
      <c r="B10" s="3" t="b">
        <v>0</v>
      </c>
      <c r="C10">
        <v>5.06921</v>
      </c>
      <c r="D10">
        <v>0.32699</v>
      </c>
      <c r="E10">
        <v>4.4863206510524245</v>
      </c>
      <c r="F10">
        <v>0.30751035772253066</v>
      </c>
      <c r="G10">
        <v>4.88690268842275</v>
      </c>
      <c r="H10">
        <v>0.32210478398266762</v>
      </c>
      <c r="I10">
        <v>4.6537537880959619</v>
      </c>
      <c r="J10">
        <v>0.32647483454919951</v>
      </c>
      <c r="K10">
        <v>4.9688490461930703</v>
      </c>
      <c r="L10">
        <v>0.351478002152807</v>
      </c>
      <c r="M10">
        <v>4.5234691500244333</v>
      </c>
      <c r="N10">
        <v>0.31054563364111326</v>
      </c>
      <c r="O10">
        <v>5.0475423567360167</v>
      </c>
      <c r="P10">
        <v>0.33697984420421273</v>
      </c>
      <c r="Q10">
        <v>5.1944448979879514</v>
      </c>
      <c r="R10">
        <v>0.34798121487636086</v>
      </c>
      <c r="S10">
        <v>5.0862910264841927</v>
      </c>
      <c r="T10">
        <v>0.34793019653452673</v>
      </c>
      <c r="U10">
        <v>5.0365882584109718</v>
      </c>
      <c r="V10">
        <v>0.33819060123484607</v>
      </c>
      <c r="W10">
        <v>5.0585328312625499</v>
      </c>
      <c r="X10">
        <v>0.3361213995703079</v>
      </c>
      <c r="Y10">
        <v>5.0295369926056344</v>
      </c>
      <c r="Z10">
        <v>0.33905477509846593</v>
      </c>
      <c r="AA10">
        <v>5.0076239720554074</v>
      </c>
      <c r="AB10">
        <v>0.33382590534832213</v>
      </c>
    </row>
    <row r="11" spans="1:28">
      <c r="A11" s="1" t="s">
        <v>12</v>
      </c>
      <c r="B11" s="3" t="b">
        <v>0</v>
      </c>
      <c r="C11" t="s">
        <v>0</v>
      </c>
      <c r="D11" t="s">
        <v>0</v>
      </c>
      <c r="E11">
        <v>4.550346347109631</v>
      </c>
      <c r="F11">
        <v>0.30990204824417522</v>
      </c>
      <c r="G11">
        <v>5.0040065217211636</v>
      </c>
      <c r="H11">
        <v>0.32621298362437678</v>
      </c>
      <c r="I11">
        <v>4.5738665926178355</v>
      </c>
      <c r="J11">
        <v>0.32452714326708065</v>
      </c>
      <c r="K11">
        <v>4.8444742094152078</v>
      </c>
      <c r="L11">
        <v>0.34942007142673348</v>
      </c>
      <c r="M11">
        <v>4.4720447783977537</v>
      </c>
      <c r="N11">
        <v>0.30808587421961631</v>
      </c>
      <c r="O11">
        <v>5.0095952870279969</v>
      </c>
      <c r="P11">
        <v>0.33506379994094293</v>
      </c>
      <c r="Q11">
        <v>5.1510839337725844</v>
      </c>
      <c r="R11">
        <v>0.34609032290892811</v>
      </c>
      <c r="S11">
        <v>4.9909777789306151</v>
      </c>
      <c r="T11">
        <v>0.34609214678718075</v>
      </c>
      <c r="U11">
        <v>4.9768161588602036</v>
      </c>
      <c r="V11">
        <v>0.33612947809182725</v>
      </c>
      <c r="W11">
        <v>5.0141580513887272</v>
      </c>
      <c r="X11">
        <v>0.33408679841812716</v>
      </c>
      <c r="Y11">
        <v>4.958520521675009</v>
      </c>
      <c r="Z11">
        <v>0.33676530134526428</v>
      </c>
      <c r="AA11">
        <v>4.9485738182597885</v>
      </c>
      <c r="AB11">
        <v>0.3321457735635982</v>
      </c>
    </row>
    <row r="12" spans="1:28">
      <c r="A12" s="1" t="s">
        <v>13</v>
      </c>
      <c r="B12" s="3" t="s">
        <v>24</v>
      </c>
      <c r="E12">
        <v>4.6151192269383197</v>
      </c>
      <c r="F12">
        <v>0.3122981136325409</v>
      </c>
      <c r="G12">
        <v>5.1234398156033496</v>
      </c>
      <c r="H12">
        <v>0.33033394874768818</v>
      </c>
      <c r="I12">
        <v>4.500249291087921</v>
      </c>
      <c r="J12">
        <v>0.32230517557176391</v>
      </c>
      <c r="K12">
        <v>4.7298552925999431</v>
      </c>
      <c r="L12">
        <v>0.34698514515728196</v>
      </c>
      <c r="M12">
        <v>4.4246641530262645</v>
      </c>
      <c r="N12">
        <v>0.30550291484973441</v>
      </c>
      <c r="O12">
        <v>4.9746324443902266</v>
      </c>
      <c r="P12">
        <v>0.33307536230238988</v>
      </c>
      <c r="Q12">
        <v>5.1111315096410097</v>
      </c>
      <c r="R12">
        <v>0.34408182444835417</v>
      </c>
      <c r="S12">
        <v>4.9031422170097683</v>
      </c>
      <c r="T12">
        <v>0.34395195914794618</v>
      </c>
      <c r="U12">
        <v>4.9217391315085592</v>
      </c>
      <c r="V12">
        <v>0.33387392204312744</v>
      </c>
      <c r="W12">
        <v>4.9732719708889324</v>
      </c>
      <c r="X12">
        <v>0.33194471787120045</v>
      </c>
      <c r="Y12">
        <v>4.8930812952068639</v>
      </c>
      <c r="Z12">
        <v>0.33424005140208074</v>
      </c>
      <c r="AA12">
        <v>4.894159645274895</v>
      </c>
      <c r="AB12">
        <v>0.33026750829221635</v>
      </c>
    </row>
    <row r="13" spans="1:28">
      <c r="A13" s="1" t="s">
        <v>14</v>
      </c>
      <c r="B13" s="3" t="b">
        <v>1</v>
      </c>
      <c r="E13">
        <v>4.6806480102185972</v>
      </c>
      <c r="F13">
        <v>0.31469856189010903</v>
      </c>
      <c r="G13">
        <v>5.245248908318521</v>
      </c>
      <c r="H13">
        <v>0.33446771901900929</v>
      </c>
      <c r="I13">
        <v>4.4357309551189541</v>
      </c>
      <c r="J13">
        <v>0.31989432043568655</v>
      </c>
      <c r="K13">
        <v>4.6293970364414587</v>
      </c>
      <c r="L13">
        <v>0.34426679619546519</v>
      </c>
      <c r="M13">
        <v>4.3831480847716309</v>
      </c>
      <c r="N13">
        <v>0.30289601721151194</v>
      </c>
      <c r="O13">
        <v>4.9439974312578867</v>
      </c>
      <c r="P13">
        <v>0.33109094583187443</v>
      </c>
      <c r="Q13">
        <v>5.076122974847026</v>
      </c>
      <c r="R13">
        <v>0.34203290496409988</v>
      </c>
      <c r="S13">
        <v>4.8261598121075187</v>
      </c>
      <c r="T13">
        <v>0.34159187982756767</v>
      </c>
      <c r="U13">
        <v>4.8734737556296084</v>
      </c>
      <c r="V13">
        <v>0.33151061284276789</v>
      </c>
      <c r="W13">
        <v>4.9374458189075954</v>
      </c>
      <c r="X13">
        <v>0.3297774768836535</v>
      </c>
      <c r="Y13">
        <v>4.8357341059756287</v>
      </c>
      <c r="Z13">
        <v>0.33157606920805538</v>
      </c>
      <c r="AA13">
        <v>4.8464725592527182</v>
      </c>
      <c r="AB13">
        <v>0.32826329021521244</v>
      </c>
    </row>
    <row r="14" spans="1:28">
      <c r="A14" s="1" t="s">
        <v>15</v>
      </c>
      <c r="B14" s="3" t="b">
        <v>0</v>
      </c>
      <c r="E14">
        <v>4.7469415183897734</v>
      </c>
      <c r="F14">
        <v>0.31710340103399881</v>
      </c>
      <c r="G14">
        <v>5.369481059888666</v>
      </c>
      <c r="H14">
        <v>0.33861433422800324</v>
      </c>
      <c r="I14">
        <v>4.3827909881799227</v>
      </c>
      <c r="J14">
        <v>0.31738722566970479</v>
      </c>
      <c r="K14">
        <v>4.5469599953862847</v>
      </c>
      <c r="L14">
        <v>0.34136948916741805</v>
      </c>
      <c r="M14">
        <v>4.3490920128543991</v>
      </c>
      <c r="N14">
        <v>0.30036536291922072</v>
      </c>
      <c r="O14">
        <v>4.91886753400534</v>
      </c>
      <c r="P14">
        <v>0.32918681054148502</v>
      </c>
      <c r="Q14">
        <v>5.0474036877497541</v>
      </c>
      <c r="R14">
        <v>0.34002230328289795</v>
      </c>
      <c r="S14">
        <v>4.7629889548720294</v>
      </c>
      <c r="T14">
        <v>0.33910260535077968</v>
      </c>
      <c r="U14">
        <v>4.8338748425508449</v>
      </c>
      <c r="V14">
        <v>0.32913037113795929</v>
      </c>
      <c r="W14">
        <v>4.9080563743738201</v>
      </c>
      <c r="X14">
        <v>0.327668361311235</v>
      </c>
      <c r="Y14">
        <v>4.788682774302786</v>
      </c>
      <c r="Z14">
        <v>0.32887573010492616</v>
      </c>
      <c r="AA14">
        <v>4.8073451481658642</v>
      </c>
      <c r="AB14">
        <v>0.32621014030930734</v>
      </c>
    </row>
    <row r="15" spans="1:28">
      <c r="A15" s="1" t="s">
        <v>16</v>
      </c>
      <c r="B15" s="3" t="b">
        <v>0</v>
      </c>
      <c r="E15">
        <v>4.8140086758378873</v>
      </c>
      <c r="F15">
        <v>0.31951263909599481</v>
      </c>
      <c r="G15">
        <v>5.4961844704446925</v>
      </c>
      <c r="H15">
        <v>0.34277383428797314</v>
      </c>
      <c r="I15">
        <v>4.3434638435112189</v>
      </c>
      <c r="J15">
        <v>0.31488023751968042</v>
      </c>
      <c r="K15">
        <v>4.4857121786909468</v>
      </c>
      <c r="L15">
        <v>0.33840456595739998</v>
      </c>
      <c r="M15">
        <v>4.3238046930194836</v>
      </c>
      <c r="N15">
        <v>0.29800820359810615</v>
      </c>
      <c r="O15">
        <v>4.9002084804909938</v>
      </c>
      <c r="P15">
        <v>0.32743613128257987</v>
      </c>
      <c r="Q15">
        <v>5.0260773144463808</v>
      </c>
      <c r="R15">
        <v>0.3381272856997985</v>
      </c>
      <c r="S15">
        <v>4.7160572659202362</v>
      </c>
      <c r="T15">
        <v>0.33657979713972397</v>
      </c>
      <c r="U15">
        <v>4.8044641562945589</v>
      </c>
      <c r="V15">
        <v>0.32682466828256251</v>
      </c>
      <c r="W15">
        <v>4.8862330571592487</v>
      </c>
      <c r="X15">
        <v>0.32569842328258736</v>
      </c>
      <c r="Y15">
        <v>4.7537354564778322</v>
      </c>
      <c r="Z15">
        <v>0.32624280661005878</v>
      </c>
      <c r="AA15">
        <v>4.7782810564794937</v>
      </c>
      <c r="AB15">
        <v>0.32418695997396513</v>
      </c>
    </row>
    <row r="16" spans="1:28">
      <c r="A16" s="1" t="s">
        <v>17</v>
      </c>
      <c r="B16" s="3">
        <v>1</v>
      </c>
      <c r="E16">
        <v>4.8818585110971053</v>
      </c>
      <c r="F16">
        <v>0.32192628412257274</v>
      </c>
      <c r="G16">
        <v>5.6254082989273257</v>
      </c>
      <c r="H16">
        <v>0.34694625923624467</v>
      </c>
      <c r="I16">
        <v>4.3192608412275435</v>
      </c>
      <c r="J16">
        <v>0.31246969813428371</v>
      </c>
      <c r="K16">
        <v>4.448007305602875</v>
      </c>
      <c r="L16">
        <v>0.3354859669016238</v>
      </c>
      <c r="M16">
        <v>4.3082579027868473</v>
      </c>
      <c r="N16">
        <v>0.2959151235589686</v>
      </c>
      <c r="O16">
        <v>4.8887373276772861</v>
      </c>
      <c r="P16">
        <v>0.32590618567728652</v>
      </c>
      <c r="Q16">
        <v>5.0129634155029859</v>
      </c>
      <c r="R16">
        <v>0.33642067667778186</v>
      </c>
      <c r="S16">
        <v>4.6871683037389609</v>
      </c>
      <c r="T16">
        <v>0.33412040529914416</v>
      </c>
      <c r="U16">
        <v>4.7863719330398773</v>
      </c>
      <c r="V16">
        <v>0.32468211114425738</v>
      </c>
      <c r="W16">
        <v>4.8728145251057819</v>
      </c>
      <c r="X16">
        <v>0.32394336641139754</v>
      </c>
      <c r="Y16">
        <v>4.7322351583260982</v>
      </c>
      <c r="Z16">
        <v>0.32377848049680041</v>
      </c>
      <c r="AA16">
        <v>4.7603972009377866</v>
      </c>
      <c r="AB16">
        <v>0.32227149889486056</v>
      </c>
    </row>
    <row r="17" spans="5:28">
      <c r="E17">
        <v>4.950500158065144</v>
      </c>
      <c r="F17">
        <v>0.32434434417492763</v>
      </c>
      <c r="G17">
        <v>5.7572026821600106</v>
      </c>
      <c r="H17">
        <v>0.35113164923455242</v>
      </c>
      <c r="I17">
        <v>4.3111120891334584</v>
      </c>
      <c r="J17">
        <v>0.31024824319024941</v>
      </c>
      <c r="K17">
        <v>4.4352943532497093</v>
      </c>
      <c r="L17">
        <v>0.33272585212503381</v>
      </c>
      <c r="M17">
        <v>4.303049096586391</v>
      </c>
      <c r="N17">
        <v>0.29416655869389918</v>
      </c>
      <c r="O17">
        <v>4.8848949055337512</v>
      </c>
      <c r="P17">
        <v>0.32465576867721291</v>
      </c>
      <c r="Q17">
        <v>5.0085659507016054</v>
      </c>
      <c r="R17">
        <v>0.33496806024448689</v>
      </c>
      <c r="S17">
        <v>4.6774322549437146</v>
      </c>
      <c r="T17">
        <v>0.33181894287823105</v>
      </c>
      <c r="U17">
        <v>4.7802934467802407</v>
      </c>
      <c r="V17">
        <v>0.32278503699230909</v>
      </c>
      <c r="W17">
        <v>4.8683164448750338</v>
      </c>
      <c r="X17">
        <v>0.32247063654897812</v>
      </c>
      <c r="Y17">
        <v>4.7250081242480499</v>
      </c>
      <c r="Z17">
        <v>0.32157745443567359</v>
      </c>
      <c r="AA17">
        <v>4.7543808480798262</v>
      </c>
      <c r="AB17">
        <v>0.32053736716706055</v>
      </c>
    </row>
    <row r="18" spans="5:28">
      <c r="E18">
        <v>5.0199428572328557</v>
      </c>
      <c r="F18">
        <v>0.3267668273289992</v>
      </c>
      <c r="G18">
        <v>5.8916187543012111</v>
      </c>
      <c r="H18">
        <v>0.35533004456942607</v>
      </c>
      <c r="I18">
        <v>4.3193307392020657</v>
      </c>
      <c r="J18">
        <v>0.30830124195527048</v>
      </c>
      <c r="K18">
        <v>4.4480618732608734</v>
      </c>
      <c r="L18">
        <v>0.33023029129060416</v>
      </c>
      <c r="M18">
        <v>4.3083784459192644</v>
      </c>
      <c r="N18">
        <v>0.29282970537005615</v>
      </c>
      <c r="O18">
        <v>4.8888288761885095</v>
      </c>
      <c r="P18">
        <v>0.32373293310643009</v>
      </c>
      <c r="Q18">
        <v>5.013053912148429</v>
      </c>
      <c r="R18">
        <v>0.33382525963480841</v>
      </c>
      <c r="S18">
        <v>4.6872232704296586</v>
      </c>
      <c r="T18">
        <v>0.32976385378714523</v>
      </c>
      <c r="U18">
        <v>4.7864622903337537</v>
      </c>
      <c r="V18">
        <v>0.3212063493224856</v>
      </c>
      <c r="W18">
        <v>4.8729116751677193</v>
      </c>
      <c r="X18">
        <v>0.32133682987802548</v>
      </c>
      <c r="Y18">
        <v>4.7323320851103388</v>
      </c>
      <c r="Z18">
        <v>0.31972431262385781</v>
      </c>
      <c r="AA18">
        <v>4.7604632029719367</v>
      </c>
      <c r="AB18">
        <v>0.31905120650035224</v>
      </c>
    </row>
    <row r="19" spans="5:28">
      <c r="E19">
        <v>5.0901959569281878</v>
      </c>
      <c r="F19">
        <v>0.3291937416755002</v>
      </c>
      <c r="G19" t="s">
        <v>0</v>
      </c>
      <c r="H19" t="s">
        <v>0</v>
      </c>
      <c r="I19">
        <v>4.3436009533203022</v>
      </c>
      <c r="J19">
        <v>0.30670351659491624</v>
      </c>
      <c r="K19">
        <v>4.4858192170024482</v>
      </c>
      <c r="L19">
        <v>0.32809518740167537</v>
      </c>
      <c r="M19">
        <v>4.32404114687934</v>
      </c>
      <c r="N19">
        <v>0.29195593811095877</v>
      </c>
      <c r="O19">
        <v>4.9003880593554952</v>
      </c>
      <c r="P19">
        <v>0.32317314301839095</v>
      </c>
      <c r="Q19">
        <v>5.0262548300019336</v>
      </c>
      <c r="R19">
        <v>0.33303619203528634</v>
      </c>
      <c r="S19">
        <v>4.7161650869625333</v>
      </c>
      <c r="T19">
        <v>0.32803411394714999</v>
      </c>
      <c r="U19">
        <v>4.8046413985021825</v>
      </c>
      <c r="V19">
        <v>0.32000671621659993</v>
      </c>
      <c r="W19">
        <v>4.8864236238607255</v>
      </c>
      <c r="X19">
        <v>0.32058551795305817</v>
      </c>
      <c r="Y19">
        <v>4.7539255852043505</v>
      </c>
      <c r="Z19">
        <v>0.31829027026192724</v>
      </c>
      <c r="AA19">
        <v>4.7784105241266364</v>
      </c>
      <c r="AB19">
        <v>0.31787012921570867</v>
      </c>
    </row>
    <row r="20" spans="5:28">
      <c r="E20">
        <v>5.1612689145746415</v>
      </c>
      <c r="F20">
        <v>0.33162509531994244</v>
      </c>
      <c r="I20">
        <v>4.3829900407704958</v>
      </c>
      <c r="J20">
        <v>0.30551646679877048</v>
      </c>
      <c r="K20">
        <v>4.5471153909290063</v>
      </c>
      <c r="L20">
        <v>0.32640259130331889</v>
      </c>
      <c r="M20">
        <v>4.3494352906524663</v>
      </c>
      <c r="N20">
        <v>0.29157883530235984</v>
      </c>
      <c r="O20">
        <v>4.9191282421080658</v>
      </c>
      <c r="P20">
        <v>0.32299791083224499</v>
      </c>
      <c r="Q20">
        <v>5.0476614003921698</v>
      </c>
      <c r="R20">
        <v>0.33263118087125615</v>
      </c>
      <c r="S20">
        <v>4.7631454867637375</v>
      </c>
      <c r="T20">
        <v>0.32669619629024693</v>
      </c>
      <c r="U20">
        <v>4.8341321583535741</v>
      </c>
      <c r="V20">
        <v>0.31923223890214936</v>
      </c>
      <c r="W20">
        <v>4.9083330343433689</v>
      </c>
      <c r="X20">
        <v>0.32024557327001218</v>
      </c>
      <c r="Y20">
        <v>4.7889587984312492</v>
      </c>
      <c r="Z20">
        <v>0.31733043679363065</v>
      </c>
      <c r="AA20">
        <v>4.8075331060569244</v>
      </c>
      <c r="AB20">
        <v>0.31703952345082298</v>
      </c>
    </row>
    <row r="21" spans="5:28">
      <c r="E21">
        <v>5.2331712979644278</v>
      </c>
      <c r="F21">
        <v>0.33406089638266478</v>
      </c>
      <c r="I21">
        <v>4.4359843010115911</v>
      </c>
      <c r="J21">
        <v>0.30478571022479378</v>
      </c>
      <c r="K21">
        <v>4.6295948174518404</v>
      </c>
      <c r="L21">
        <v>0.32521754851437573</v>
      </c>
      <c r="M21">
        <v>4.3835849945346403</v>
      </c>
      <c r="N21">
        <v>0.29171288879371216</v>
      </c>
      <c r="O21">
        <v>4.9443292497326548</v>
      </c>
      <c r="P21">
        <v>0.32321397062263452</v>
      </c>
      <c r="Q21">
        <v>5.0764509808239824</v>
      </c>
      <c r="R21">
        <v>0.33262579049461866</v>
      </c>
      <c r="S21">
        <v>4.8263590394158236</v>
      </c>
      <c r="T21">
        <v>0.32580151624167802</v>
      </c>
      <c r="U21">
        <v>4.8738012565254492</v>
      </c>
      <c r="V21">
        <v>0.31891268010799623</v>
      </c>
      <c r="W21">
        <v>4.9377979402577399</v>
      </c>
      <c r="X21">
        <v>0.32033005971241379</v>
      </c>
      <c r="Y21">
        <v>4.8360854180535746</v>
      </c>
      <c r="Z21">
        <v>0.31688169808087385</v>
      </c>
      <c r="AA21">
        <v>4.8467117842713527</v>
      </c>
      <c r="AB21">
        <v>0.31659130891943066</v>
      </c>
    </row>
    <row r="22" spans="5:28">
      <c r="E22">
        <v>5.3059127865464735</v>
      </c>
      <c r="F22">
        <v>0.3365011529988593</v>
      </c>
      <c r="I22">
        <v>4.5005471943420456</v>
      </c>
      <c r="J22">
        <v>0.30453932943831113</v>
      </c>
      <c r="K22">
        <v>4.7300878584646728</v>
      </c>
      <c r="L22">
        <v>0.32458559956464533</v>
      </c>
      <c r="M22">
        <v>4.4251779045570458</v>
      </c>
      <c r="N22">
        <v>0.29235294698452102</v>
      </c>
      <c r="O22">
        <v>4.9750226216391384</v>
      </c>
      <c r="P22">
        <v>0.32381301933298251</v>
      </c>
      <c r="Q22">
        <v>5.11151720386676</v>
      </c>
      <c r="R22">
        <v>0.33302022805452502</v>
      </c>
      <c r="S22">
        <v>4.9033764835409404</v>
      </c>
      <c r="T22">
        <v>0.32538445585396752</v>
      </c>
      <c r="U22">
        <v>4.9221242318217495</v>
      </c>
      <c r="V22">
        <v>0.3190603202993893</v>
      </c>
      <c r="W22">
        <v>4.9736860217936583</v>
      </c>
      <c r="X22">
        <v>0.32083573051366193</v>
      </c>
      <c r="Y22">
        <v>4.8934943945081564</v>
      </c>
      <c r="Z22">
        <v>0.31696129890073249</v>
      </c>
      <c r="AA22">
        <v>4.8944409441377958</v>
      </c>
      <c r="AB22">
        <v>0.31654271025461139</v>
      </c>
    </row>
    <row r="23" spans="5:28">
      <c r="E23">
        <v>5.3795031727294678</v>
      </c>
      <c r="F23">
        <v>0.33894587331859927</v>
      </c>
      <c r="I23">
        <v>4.5741976049784583</v>
      </c>
      <c r="J23">
        <v>0.30478679271477516</v>
      </c>
      <c r="K23">
        <v>4.8447326227585288</v>
      </c>
      <c r="L23">
        <v>0.32453102989786475</v>
      </c>
      <c r="M23">
        <v>4.4726156285130951</v>
      </c>
      <c r="N23">
        <v>0.2934744127974625</v>
      </c>
      <c r="O23">
        <v>5.0100288287581911</v>
      </c>
      <c r="P23">
        <v>0.32477203585730069</v>
      </c>
      <c r="Q23">
        <v>5.1515124942343338</v>
      </c>
      <c r="R23">
        <v>0.33379933553675123</v>
      </c>
      <c r="S23">
        <v>4.9912380819532389</v>
      </c>
      <c r="T23">
        <v>0.32546104252392483</v>
      </c>
      <c r="U23">
        <v>4.9772440594016736</v>
      </c>
      <c r="V23">
        <v>0.31966948574657084</v>
      </c>
      <c r="W23">
        <v>5.0146181201039681</v>
      </c>
      <c r="X23">
        <v>0.32174315302844825</v>
      </c>
      <c r="Y23">
        <v>4.9589795330251674</v>
      </c>
      <c r="Z23">
        <v>0.31756618023834016</v>
      </c>
      <c r="AA23">
        <v>4.948886380809407</v>
      </c>
      <c r="AB23">
        <v>0.3168955950757999</v>
      </c>
    </row>
    <row r="24" spans="5:28">
      <c r="E24">
        <v>5.4539523632000986</v>
      </c>
      <c r="F24">
        <v>0.3413950655068656</v>
      </c>
      <c r="I24">
        <v>4.6541051889436975</v>
      </c>
      <c r="J24">
        <v>0.30551859017925026</v>
      </c>
      <c r="K24">
        <v>4.9691233763351175</v>
      </c>
      <c r="L24">
        <v>0.3250559365957254</v>
      </c>
      <c r="M24">
        <v>4.5240751612745376</v>
      </c>
      <c r="N24">
        <v>0.2950341889302705</v>
      </c>
      <c r="O24">
        <v>5.048002602181934</v>
      </c>
      <c r="P24">
        <v>0.32605416572838219</v>
      </c>
      <c r="Q24">
        <v>5.1948998553474937</v>
      </c>
      <c r="R24">
        <v>0.33493317227768382</v>
      </c>
      <c r="S24">
        <v>5.0865673626990873</v>
      </c>
      <c r="T24">
        <v>0.32602833306877388</v>
      </c>
      <c r="U24">
        <v>5.0370425152028817</v>
      </c>
      <c r="V24">
        <v>0.32071676656302961</v>
      </c>
      <c r="W24">
        <v>5.059021237605589</v>
      </c>
      <c r="X24">
        <v>0.32301745551841776</v>
      </c>
      <c r="Y24">
        <v>5.0300242764558885</v>
      </c>
      <c r="Z24">
        <v>0.31867309684311385</v>
      </c>
      <c r="AA24">
        <v>5.0079557866882505</v>
      </c>
      <c r="AB24">
        <v>0.31763640221721789</v>
      </c>
    </row>
    <row r="25" spans="5:28">
      <c r="E25">
        <v>5.5292703802566985</v>
      </c>
      <c r="F25">
        <v>0.34384873774357505</v>
      </c>
      <c r="I25">
        <v>4.7371991425986693</v>
      </c>
      <c r="J25">
        <v>0.30670659926557342</v>
      </c>
      <c r="K25">
        <v>5.0984798522936314</v>
      </c>
      <c r="L25">
        <v>0.32614014778819955</v>
      </c>
      <c r="M25">
        <v>4.5775789418561912</v>
      </c>
      <c r="N25">
        <v>0.29697233406089374</v>
      </c>
      <c r="O25">
        <v>5.0874846310936315</v>
      </c>
      <c r="P25">
        <v>0.32761013741430811</v>
      </c>
      <c r="Q25">
        <v>5.2400119352505756</v>
      </c>
      <c r="R25">
        <v>0.33637816556723171</v>
      </c>
      <c r="S25">
        <v>5.1857008749807001</v>
      </c>
      <c r="T25">
        <v>0.32706452683101628</v>
      </c>
      <c r="U25">
        <v>5.0992215781042933</v>
      </c>
      <c r="V25">
        <v>0.32216191633431096</v>
      </c>
      <c r="W25">
        <v>5.105188987394488</v>
      </c>
      <c r="X25">
        <v>0.32460966725351814</v>
      </c>
      <c r="Y25">
        <v>5.1038984151526288</v>
      </c>
      <c r="Z25">
        <v>0.3202395105306981</v>
      </c>
      <c r="AA25">
        <v>5.0693791576329055</v>
      </c>
      <c r="AB25">
        <v>0.3187366628758701</v>
      </c>
    </row>
    <row r="26" spans="5:28">
      <c r="E26">
        <v>5.6054673631584278</v>
      </c>
      <c r="F26">
        <v>0.34630689822360661</v>
      </c>
      <c r="I26">
        <v>4.8202862119040386</v>
      </c>
      <c r="J26">
        <v>0.3083051654508005</v>
      </c>
      <c r="K26">
        <v>5.2278309538069303</v>
      </c>
      <c r="L26">
        <v>0.32774199784719305</v>
      </c>
      <c r="M26">
        <v>4.6310708499755675</v>
      </c>
      <c r="N26">
        <v>0.29921436635888671</v>
      </c>
      <c r="O26">
        <v>5.1269576432639834</v>
      </c>
      <c r="P26">
        <v>0.32938015579578722</v>
      </c>
      <c r="Q26">
        <v>5.2851151020120479</v>
      </c>
      <c r="R26">
        <v>0.33807878512363915</v>
      </c>
      <c r="S26">
        <v>5.2848289735158076</v>
      </c>
      <c r="T26">
        <v>0.32852980346547322</v>
      </c>
      <c r="U26">
        <v>5.1613917415890276</v>
      </c>
      <c r="V26">
        <v>0.32394939876515388</v>
      </c>
      <c r="W26">
        <v>5.1513471687374501</v>
      </c>
      <c r="X26">
        <v>0.32645860042969205</v>
      </c>
      <c r="Y26">
        <v>5.1777630073943657</v>
      </c>
      <c r="Z26">
        <v>0.32220522490153403</v>
      </c>
      <c r="AA26">
        <v>5.1307960279445926</v>
      </c>
      <c r="AB26">
        <v>0.32015409465167788</v>
      </c>
    </row>
    <row r="27" spans="5:28">
      <c r="E27">
        <v>5.6825535694902154</v>
      </c>
      <c r="F27">
        <v>0.34876955515682972</v>
      </c>
      <c r="I27">
        <v>4.900173407382165</v>
      </c>
      <c r="J27">
        <v>0.31025285673291936</v>
      </c>
      <c r="K27">
        <v>5.3522057905847928</v>
      </c>
      <c r="L27">
        <v>0.32979992857326657</v>
      </c>
      <c r="M27">
        <v>4.6824952216022471</v>
      </c>
      <c r="N27">
        <v>0.30167412578038366</v>
      </c>
      <c r="O27">
        <v>5.1649047129720032</v>
      </c>
      <c r="P27">
        <v>0.33129620005905702</v>
      </c>
      <c r="Q27">
        <v>5.3284760662274149</v>
      </c>
      <c r="R27">
        <v>0.3399696770910719</v>
      </c>
      <c r="S27">
        <v>5.3801422210693843</v>
      </c>
      <c r="T27">
        <v>0.3303678532128192</v>
      </c>
      <c r="U27">
        <v>5.2211638411397958</v>
      </c>
      <c r="V27">
        <v>0.3260105219081727</v>
      </c>
      <c r="W27">
        <v>5.1957219486112729</v>
      </c>
      <c r="X27">
        <v>0.32849320158187278</v>
      </c>
      <c r="Y27">
        <v>5.2487794783249919</v>
      </c>
      <c r="Z27">
        <v>0.32449469865473568</v>
      </c>
      <c r="AA27">
        <v>5.1898461817402115</v>
      </c>
      <c r="AB27">
        <v>0.3218342264364018</v>
      </c>
    </row>
    <row r="28" spans="5:28">
      <c r="E28">
        <v>5.7605393765436386</v>
      </c>
      <c r="F28">
        <v>0.35123671676813073</v>
      </c>
      <c r="I28">
        <v>4.9737907089120794</v>
      </c>
      <c r="J28">
        <v>0.3124748244282361</v>
      </c>
      <c r="K28">
        <v>5.4668247074000575</v>
      </c>
      <c r="L28">
        <v>0.33223485484271809</v>
      </c>
      <c r="M28">
        <v>4.7298758469737363</v>
      </c>
      <c r="N28">
        <v>0.3042570851502655</v>
      </c>
      <c r="O28">
        <v>5.1998675556097735</v>
      </c>
      <c r="P28">
        <v>0.33328463769761008</v>
      </c>
      <c r="Q28">
        <v>5.3684284903589896</v>
      </c>
      <c r="R28">
        <v>0.34197817555164584</v>
      </c>
      <c r="S28">
        <v>5.4679777829902303</v>
      </c>
      <c r="T28">
        <v>0.33250804085205377</v>
      </c>
      <c r="U28">
        <v>5.2762408684914401</v>
      </c>
      <c r="V28">
        <v>0.32826607795687252</v>
      </c>
      <c r="W28">
        <v>5.2366080291110668</v>
      </c>
      <c r="X28">
        <v>0.3306352821287995</v>
      </c>
      <c r="Y28">
        <v>5.3142187047931362</v>
      </c>
      <c r="Z28">
        <v>0.32701994859791922</v>
      </c>
      <c r="AA28">
        <v>5.2442603547251041</v>
      </c>
      <c r="AB28">
        <v>0.32371249170778366</v>
      </c>
    </row>
    <row r="29" spans="5:28">
      <c r="E29">
        <v>5.8394352827138922</v>
      </c>
      <c r="F29">
        <v>0.35370839129744125</v>
      </c>
      <c r="I29">
        <v>5.0383090448810464</v>
      </c>
      <c r="J29">
        <v>0.31488567956431346</v>
      </c>
      <c r="K29">
        <v>5.5672829635585419</v>
      </c>
      <c r="L29">
        <v>0.33495320380453486</v>
      </c>
      <c r="M29">
        <v>4.7713919152283699</v>
      </c>
      <c r="N29">
        <v>0.30686398278848803</v>
      </c>
      <c r="O29">
        <v>5.2305025687421134</v>
      </c>
      <c r="P29">
        <v>0.33526905416812552</v>
      </c>
      <c r="Q29">
        <v>5.4034370251529733</v>
      </c>
      <c r="R29">
        <v>0.34402709503590007</v>
      </c>
      <c r="S29">
        <v>5.5449601878924808</v>
      </c>
      <c r="T29">
        <v>0.33486812017243228</v>
      </c>
      <c r="U29">
        <v>5.324506244370391</v>
      </c>
      <c r="V29">
        <v>0.33062938715723206</v>
      </c>
      <c r="W29">
        <v>5.2724341810924047</v>
      </c>
      <c r="X29">
        <v>0.33280252311634645</v>
      </c>
      <c r="Y29">
        <v>5.3715658940243713</v>
      </c>
      <c r="Z29">
        <v>0.32968393079194458</v>
      </c>
      <c r="AA29">
        <v>5.2919474407472817</v>
      </c>
      <c r="AB29">
        <v>0.32571670978478756</v>
      </c>
    </row>
    <row r="30" spans="5:28">
      <c r="E30">
        <v>5.9192519089130879</v>
      </c>
      <c r="F30">
        <v>0.35618458699976552</v>
      </c>
      <c r="I30">
        <v>5.0912490118200777</v>
      </c>
      <c r="J30">
        <v>0.31739277433029522</v>
      </c>
      <c r="K30">
        <v>5.6497200046137159</v>
      </c>
      <c r="L30">
        <v>0.337850510832582</v>
      </c>
      <c r="M30">
        <v>4.8054479871456017</v>
      </c>
      <c r="N30">
        <v>0.30939463708077924</v>
      </c>
      <c r="O30">
        <v>5.2556324659946601</v>
      </c>
      <c r="P30">
        <v>0.33717318945851493</v>
      </c>
      <c r="Q30">
        <v>5.4321563122502452</v>
      </c>
      <c r="R30">
        <v>0.34603769671710205</v>
      </c>
      <c r="S30">
        <v>5.60813104512797</v>
      </c>
      <c r="T30">
        <v>0.33735739464922027</v>
      </c>
      <c r="U30">
        <v>5.3641051574491545</v>
      </c>
      <c r="V30">
        <v>0.33300962886204066</v>
      </c>
      <c r="W30">
        <v>5.3018236256261799</v>
      </c>
      <c r="X30">
        <v>0.33491163868876495</v>
      </c>
      <c r="Y30">
        <v>5.418617225697214</v>
      </c>
      <c r="Z30">
        <v>0.3323842698950738</v>
      </c>
      <c r="AA30">
        <v>5.3310748518341358</v>
      </c>
      <c r="AB30">
        <v>0.32776985969069267</v>
      </c>
    </row>
    <row r="31" spans="5:28">
      <c r="E31">
        <v>6.0000000000000231</v>
      </c>
      <c r="F31">
        <v>0.35866531214520747</v>
      </c>
      <c r="I31">
        <v>5.1305761564887815</v>
      </c>
      <c r="J31">
        <v>0.31989976248031959</v>
      </c>
      <c r="K31">
        <v>5.7109678213090538</v>
      </c>
      <c r="L31">
        <v>0.34081543404260006</v>
      </c>
      <c r="M31">
        <v>4.8307353069805172</v>
      </c>
      <c r="N31">
        <v>0.31175179640189382</v>
      </c>
      <c r="O31">
        <v>5.2742915195090063</v>
      </c>
      <c r="P31">
        <v>0.33892386871742008</v>
      </c>
      <c r="Q31">
        <v>5.4534826855536185</v>
      </c>
      <c r="R31">
        <v>0.34793271430020156</v>
      </c>
      <c r="S31">
        <v>5.6550627340797632</v>
      </c>
      <c r="T31">
        <v>0.33988020286027598</v>
      </c>
      <c r="U31">
        <v>5.3935158437054405</v>
      </c>
      <c r="V31">
        <v>0.33531533171743749</v>
      </c>
      <c r="W31">
        <v>5.3236469428407514</v>
      </c>
      <c r="X31">
        <v>0.33688157671741259</v>
      </c>
      <c r="Y31">
        <v>5.4535645435221678</v>
      </c>
      <c r="Z31">
        <v>0.33501719338994118</v>
      </c>
      <c r="AA31">
        <v>5.3601389435205062</v>
      </c>
      <c r="AB31">
        <v>0.32979304002603488</v>
      </c>
    </row>
    <row r="32" spans="5:28">
      <c r="E32">
        <v>6</v>
      </c>
      <c r="F32">
        <v>0.35866531214520675</v>
      </c>
      <c r="I32">
        <v>5.154779158772457</v>
      </c>
      <c r="J32">
        <v>0.3223103018657163</v>
      </c>
      <c r="K32">
        <v>5.7486726943971256</v>
      </c>
      <c r="L32">
        <v>0.34373403309837625</v>
      </c>
      <c r="M32">
        <v>4.8462820972131535</v>
      </c>
      <c r="N32">
        <v>0.31384487644103137</v>
      </c>
      <c r="O32">
        <v>5.285762672322714</v>
      </c>
      <c r="P32">
        <v>0.34045381432271343</v>
      </c>
      <c r="Q32">
        <v>5.4665965844970135</v>
      </c>
      <c r="R32">
        <v>0.34963932332221814</v>
      </c>
      <c r="S32">
        <v>5.6839516962610386</v>
      </c>
      <c r="T32">
        <v>0.34233959470085573</v>
      </c>
      <c r="U32">
        <v>5.4116080669601221</v>
      </c>
      <c r="V32">
        <v>0.33745788885574257</v>
      </c>
      <c r="W32">
        <v>5.3370654748942181</v>
      </c>
      <c r="X32">
        <v>0.33863663358860241</v>
      </c>
      <c r="Y32">
        <v>5.4750648416739018</v>
      </c>
      <c r="Z32">
        <v>0.33748151950319955</v>
      </c>
      <c r="AA32">
        <v>5.3780227990622134</v>
      </c>
      <c r="AB32">
        <v>0.33170850110513944</v>
      </c>
    </row>
    <row r="33" spans="5:28">
      <c r="E33" t="s">
        <v>0</v>
      </c>
      <c r="F33" t="s">
        <v>0</v>
      </c>
      <c r="I33">
        <v>5.162927910866542</v>
      </c>
      <c r="J33">
        <v>0.3245317568097506</v>
      </c>
      <c r="K33">
        <v>5.7613856467502913</v>
      </c>
      <c r="L33">
        <v>0.34649414787496624</v>
      </c>
      <c r="M33">
        <v>4.8514909034136098</v>
      </c>
      <c r="N33">
        <v>0.31559344130610079</v>
      </c>
      <c r="O33">
        <v>5.2896050944662489</v>
      </c>
      <c r="P33">
        <v>0.34170423132278704</v>
      </c>
      <c r="Q33">
        <v>5.4709940492983939</v>
      </c>
      <c r="R33">
        <v>0.35109193975551312</v>
      </c>
      <c r="S33">
        <v>5.6936877450562848</v>
      </c>
      <c r="T33">
        <v>0.3446410571217689</v>
      </c>
      <c r="U33">
        <v>5.4176865532197587</v>
      </c>
      <c r="V33">
        <v>0.33935496300769086</v>
      </c>
      <c r="W33">
        <v>5.3415635551249663</v>
      </c>
      <c r="X33">
        <v>0.34010936345102183</v>
      </c>
      <c r="Y33">
        <v>5.4822918757519501</v>
      </c>
      <c r="Z33">
        <v>0.33968254556432637</v>
      </c>
      <c r="AA33">
        <v>5.3840391519201738</v>
      </c>
      <c r="AB33">
        <v>0.33344263283293946</v>
      </c>
    </row>
    <row r="34" spans="5:28">
      <c r="I34" t="s">
        <v>1</v>
      </c>
      <c r="J34" t="s">
        <v>1</v>
      </c>
      <c r="K34" t="s">
        <v>1</v>
      </c>
      <c r="L34" t="s">
        <v>1</v>
      </c>
      <c r="M34" t="s">
        <v>1</v>
      </c>
      <c r="N34" t="s">
        <v>1</v>
      </c>
      <c r="O34" t="s">
        <v>1</v>
      </c>
      <c r="P34" t="s">
        <v>1</v>
      </c>
      <c r="Q34" t="s">
        <v>1</v>
      </c>
      <c r="R34" t="s">
        <v>1</v>
      </c>
      <c r="S34" t="s">
        <v>1</v>
      </c>
      <c r="T34" t="s">
        <v>1</v>
      </c>
      <c r="U34" t="s">
        <v>1</v>
      </c>
      <c r="V34" t="s">
        <v>1</v>
      </c>
      <c r="W34" t="s">
        <v>1</v>
      </c>
      <c r="X34" t="s">
        <v>1</v>
      </c>
      <c r="Y34" t="s">
        <v>1</v>
      </c>
      <c r="Z34" t="s">
        <v>1</v>
      </c>
      <c r="AA34" t="s">
        <v>1</v>
      </c>
      <c r="AB34" t="s">
        <v>1</v>
      </c>
    </row>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11</vt:i4>
      </vt:variant>
    </vt:vector>
  </HeadingPairs>
  <TitlesOfParts>
    <vt:vector size="15" baseType="lpstr">
      <vt:lpstr>ReadMe</vt:lpstr>
      <vt:lpstr>Metadata</vt:lpstr>
      <vt:lpstr>Table 1_1</vt:lpstr>
      <vt:lpstr>PlotDat1</vt:lpstr>
      <vt:lpstr>_gXY1</vt:lpstr>
      <vt:lpstr>Ellipse1_1</vt:lpstr>
      <vt:lpstr>Ellipse1_10</vt:lpstr>
      <vt:lpstr>Ellipse1_2</vt:lpstr>
      <vt:lpstr>Ellipse1_3</vt:lpstr>
      <vt:lpstr>Ellipse1_4</vt:lpstr>
      <vt:lpstr>Ellipse1_5</vt:lpstr>
      <vt:lpstr>Ellipse1_6</vt:lpstr>
      <vt:lpstr>Ellipse1_7</vt:lpstr>
      <vt:lpstr>Ellipse1_8</vt:lpstr>
      <vt:lpstr>Ellipse1_9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MGS DRI template</dc:title>
  <dc:creator>RnD Technical</dc:creator>
  <cp:lastModifiedBy>Steffano, Craig (GET)</cp:lastModifiedBy>
  <cp:lastPrinted>2019-04-02T15:23:59Z</cp:lastPrinted>
  <dcterms:created xsi:type="dcterms:W3CDTF">2008-11-13T14:30:47Z</dcterms:created>
  <dcterms:modified xsi:type="dcterms:W3CDTF">2021-03-18T13:59:06Z</dcterms:modified>
</cp:coreProperties>
</file>