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ate1904="1" defaultThemeVersion="124226"/>
  <mc:AlternateContent xmlns:mc="http://schemas.openxmlformats.org/markup-compatibility/2006">
    <mc:Choice Requires="x15">
      <x15ac:absPath xmlns:x15ac="http://schemas.microsoft.com/office/spreadsheetml/2010/11/ac" url="I:\EAMInter\itmweb\iem\info\libmin\"/>
    </mc:Choice>
  </mc:AlternateContent>
  <xr:revisionPtr revIDLastSave="0" documentId="13_ncr:1_{33E86C67-37C2-4314-A90E-F178F5330C00}" xr6:coauthVersionLast="47" xr6:coauthVersionMax="47" xr10:uidLastSave="{00000000-0000-0000-0000-000000000000}"/>
  <bookViews>
    <workbookView xWindow="28680" yWindow="-120" windowWidth="29040" windowHeight="15840" tabRatio="831" xr2:uid="{00000000-000D-0000-FFFF-FFFF00000000}"/>
  </bookViews>
  <sheets>
    <sheet name="ReadMe" sheetId="26" r:id="rId1"/>
    <sheet name="Metadata" sheetId="50" r:id="rId2"/>
    <sheet name="Table 1" sheetId="44" r:id="rId3"/>
    <sheet name="Table 2" sheetId="27" r:id="rId4"/>
    <sheet name="Table 3.1" sheetId="31" r:id="rId5"/>
    <sheet name="Table 3.2" sheetId="32" r:id="rId6"/>
    <sheet name="Table 3.3" sheetId="47" r:id="rId7"/>
    <sheet name="Table 3.4" sheetId="51" r:id="rId8"/>
    <sheet name="Table 4.1" sheetId="28" r:id="rId9"/>
    <sheet name="Table 4.2" sheetId="29" r:id="rId10"/>
    <sheet name="Table 4.3" sheetId="48" r:id="rId11"/>
    <sheet name="Table 4.4" sheetId="52" r:id="rId12"/>
    <sheet name="Table 5.1" sheetId="22" r:id="rId13"/>
    <sheet name="Table 5.2" sheetId="21" r:id="rId14"/>
    <sheet name="Table 5.3" sheetId="49" r:id="rId15"/>
    <sheet name="Table 5.4" sheetId="53" r:id="rId16"/>
    <sheet name="PlotDat1" sheetId="10" state="hidden" r:id="rId17"/>
  </sheets>
  <definedNames>
    <definedName name="_gXY1">PlotDat1!$C$1:$D$10</definedName>
    <definedName name="asd" localSheetId="6">#REF!</definedName>
    <definedName name="asd" localSheetId="7">#REF!</definedName>
    <definedName name="asd" localSheetId="10">#REF!</definedName>
    <definedName name="asd" localSheetId="11">#REF!</definedName>
    <definedName name="asd" localSheetId="14">#REF!</definedName>
    <definedName name="asd" localSheetId="15">#REF!</definedName>
    <definedName name="asd">#REF!</definedName>
    <definedName name="_xlnm.Database" localSheetId="6">#REF!</definedName>
    <definedName name="_xlnm.Database" localSheetId="7">#REF!</definedName>
    <definedName name="_xlnm.Database" localSheetId="10">#REF!</definedName>
    <definedName name="_xlnm.Database" localSheetId="11">#REF!</definedName>
    <definedName name="_xlnm.Database" localSheetId="14">#REF!</definedName>
    <definedName name="_xlnm.Database" localSheetId="15">#REF!</definedName>
    <definedName name="_xlnm.Database">#REF!</definedName>
    <definedName name="Ellipse1_1">PlotDat1!$I$1:$J$33</definedName>
    <definedName name="Ellipse1_10">PlotDat1!$AA$1:$AB$33</definedName>
    <definedName name="Ellipse1_11" localSheetId="0">#REF!</definedName>
    <definedName name="Ellipse1_11" localSheetId="6">#REF!</definedName>
    <definedName name="Ellipse1_11" localSheetId="7">#REF!</definedName>
    <definedName name="Ellipse1_11" localSheetId="10">#REF!</definedName>
    <definedName name="Ellipse1_11" localSheetId="11">#REF!</definedName>
    <definedName name="Ellipse1_11" localSheetId="14">#REF!</definedName>
    <definedName name="Ellipse1_11" localSheetId="15">#REF!</definedName>
    <definedName name="Ellipse1_11">#REF!</definedName>
    <definedName name="Ellipse1_12" localSheetId="0">#REF!</definedName>
    <definedName name="Ellipse1_12" localSheetId="6">#REF!</definedName>
    <definedName name="Ellipse1_12" localSheetId="7">#REF!</definedName>
    <definedName name="Ellipse1_12" localSheetId="10">#REF!</definedName>
    <definedName name="Ellipse1_12" localSheetId="11">#REF!</definedName>
    <definedName name="Ellipse1_12" localSheetId="14">#REF!</definedName>
    <definedName name="Ellipse1_12" localSheetId="15">#REF!</definedName>
    <definedName name="Ellipse1_12">#REF!</definedName>
    <definedName name="Ellipse1_13" localSheetId="0">#REF!</definedName>
    <definedName name="Ellipse1_13" localSheetId="6">#REF!</definedName>
    <definedName name="Ellipse1_13" localSheetId="7">#REF!</definedName>
    <definedName name="Ellipse1_13" localSheetId="10">#REF!</definedName>
    <definedName name="Ellipse1_13" localSheetId="11">#REF!</definedName>
    <definedName name="Ellipse1_13" localSheetId="14">#REF!</definedName>
    <definedName name="Ellipse1_13" localSheetId="15">#REF!</definedName>
    <definedName name="Ellipse1_13">#REF!</definedName>
    <definedName name="Ellipse1_14" localSheetId="0">#REF!</definedName>
    <definedName name="Ellipse1_14" localSheetId="6">#REF!</definedName>
    <definedName name="Ellipse1_14" localSheetId="7">#REF!</definedName>
    <definedName name="Ellipse1_14" localSheetId="10">#REF!</definedName>
    <definedName name="Ellipse1_14" localSheetId="11">#REF!</definedName>
    <definedName name="Ellipse1_14" localSheetId="14">#REF!</definedName>
    <definedName name="Ellipse1_14" localSheetId="15">#REF!</definedName>
    <definedName name="Ellipse1_14">#REF!</definedName>
    <definedName name="Ellipse1_15" localSheetId="0">#REF!</definedName>
    <definedName name="Ellipse1_15" localSheetId="6">#REF!</definedName>
    <definedName name="Ellipse1_15" localSheetId="7">#REF!</definedName>
    <definedName name="Ellipse1_15" localSheetId="10">#REF!</definedName>
    <definedName name="Ellipse1_15" localSheetId="11">#REF!</definedName>
    <definedName name="Ellipse1_15" localSheetId="14">#REF!</definedName>
    <definedName name="Ellipse1_15" localSheetId="15">#REF!</definedName>
    <definedName name="Ellipse1_15">#REF!</definedName>
    <definedName name="Ellipse1_16" localSheetId="0">#REF!</definedName>
    <definedName name="Ellipse1_16" localSheetId="6">#REF!</definedName>
    <definedName name="Ellipse1_16" localSheetId="7">#REF!</definedName>
    <definedName name="Ellipse1_16" localSheetId="10">#REF!</definedName>
    <definedName name="Ellipse1_16" localSheetId="11">#REF!</definedName>
    <definedName name="Ellipse1_16" localSheetId="14">#REF!</definedName>
    <definedName name="Ellipse1_16" localSheetId="15">#REF!</definedName>
    <definedName name="Ellipse1_16">#REF!</definedName>
    <definedName name="Ellipse1_17" localSheetId="0">#REF!</definedName>
    <definedName name="Ellipse1_17" localSheetId="6">#REF!</definedName>
    <definedName name="Ellipse1_17" localSheetId="7">#REF!</definedName>
    <definedName name="Ellipse1_17" localSheetId="10">#REF!</definedName>
    <definedName name="Ellipse1_17" localSheetId="11">#REF!</definedName>
    <definedName name="Ellipse1_17" localSheetId="14">#REF!</definedName>
    <definedName name="Ellipse1_17" localSheetId="15">#REF!</definedName>
    <definedName name="Ellipse1_17">#REF!</definedName>
    <definedName name="Ellipse1_18" localSheetId="0">#REF!</definedName>
    <definedName name="Ellipse1_18" localSheetId="6">#REF!</definedName>
    <definedName name="Ellipse1_18" localSheetId="7">#REF!</definedName>
    <definedName name="Ellipse1_18" localSheetId="10">#REF!</definedName>
    <definedName name="Ellipse1_18" localSheetId="11">#REF!</definedName>
    <definedName name="Ellipse1_18" localSheetId="14">#REF!</definedName>
    <definedName name="Ellipse1_18" localSheetId="15">#REF!</definedName>
    <definedName name="Ellipse1_18">#REF!</definedName>
    <definedName name="Ellipse1_19" localSheetId="0">#REF!</definedName>
    <definedName name="Ellipse1_19" localSheetId="6">#REF!</definedName>
    <definedName name="Ellipse1_19" localSheetId="7">#REF!</definedName>
    <definedName name="Ellipse1_19" localSheetId="10">#REF!</definedName>
    <definedName name="Ellipse1_19" localSheetId="11">#REF!</definedName>
    <definedName name="Ellipse1_19" localSheetId="14">#REF!</definedName>
    <definedName name="Ellipse1_19" localSheetId="15">#REF!</definedName>
    <definedName name="Ellipse1_19">#REF!</definedName>
    <definedName name="Ellipse1_2">PlotDat1!$K$1:$L$33</definedName>
    <definedName name="Ellipse1_20" localSheetId="0">#REF!</definedName>
    <definedName name="Ellipse1_20" localSheetId="6">#REF!</definedName>
    <definedName name="Ellipse1_20" localSheetId="7">#REF!</definedName>
    <definedName name="Ellipse1_20" localSheetId="10">#REF!</definedName>
    <definedName name="Ellipse1_20" localSheetId="11">#REF!</definedName>
    <definedName name="Ellipse1_20" localSheetId="14">#REF!</definedName>
    <definedName name="Ellipse1_20" localSheetId="15">#REF!</definedName>
    <definedName name="Ellipse1_20">#REF!</definedName>
    <definedName name="Ellipse1_21" localSheetId="0">#REF!</definedName>
    <definedName name="Ellipse1_21" localSheetId="6">#REF!</definedName>
    <definedName name="Ellipse1_21" localSheetId="7">#REF!</definedName>
    <definedName name="Ellipse1_21" localSheetId="10">#REF!</definedName>
    <definedName name="Ellipse1_21" localSheetId="11">#REF!</definedName>
    <definedName name="Ellipse1_21" localSheetId="14">#REF!</definedName>
    <definedName name="Ellipse1_21" localSheetId="15">#REF!</definedName>
    <definedName name="Ellipse1_21">#REF!</definedName>
    <definedName name="Ellipse1_22" localSheetId="0">#REF!</definedName>
    <definedName name="Ellipse1_22" localSheetId="6">#REF!</definedName>
    <definedName name="Ellipse1_22" localSheetId="7">#REF!</definedName>
    <definedName name="Ellipse1_22" localSheetId="10">#REF!</definedName>
    <definedName name="Ellipse1_22" localSheetId="11">#REF!</definedName>
    <definedName name="Ellipse1_22" localSheetId="14">#REF!</definedName>
    <definedName name="Ellipse1_22" localSheetId="15">#REF!</definedName>
    <definedName name="Ellipse1_22">#REF!</definedName>
    <definedName name="Ellipse1_23" localSheetId="0">#REF!</definedName>
    <definedName name="Ellipse1_23" localSheetId="6">#REF!</definedName>
    <definedName name="Ellipse1_23" localSheetId="7">#REF!</definedName>
    <definedName name="Ellipse1_23" localSheetId="10">#REF!</definedName>
    <definedName name="Ellipse1_23" localSheetId="11">#REF!</definedName>
    <definedName name="Ellipse1_23" localSheetId="14">#REF!</definedName>
    <definedName name="Ellipse1_23" localSheetId="15">#REF!</definedName>
    <definedName name="Ellipse1_23">#REF!</definedName>
    <definedName name="Ellipse1_3">PlotDat1!$M$1:$N$33</definedName>
    <definedName name="Ellipse1_4">PlotDat1!$O$1:$P$33</definedName>
    <definedName name="Ellipse1_5">PlotDat1!$Q$1:$R$33</definedName>
    <definedName name="Ellipse1_6">PlotDat1!$S$1:$T$33</definedName>
    <definedName name="Ellipse1_7">PlotDat1!$U$1:$V$33</definedName>
    <definedName name="Ellipse1_8">PlotDat1!$W$1:$X$33</definedName>
    <definedName name="Ellipse1_9">PlotDat1!$Y$1:$Z$33</definedName>
    <definedName name="fdf_F" localSheetId="6">#REF!</definedName>
    <definedName name="fdf_F" localSheetId="7">#REF!</definedName>
    <definedName name="fdf_F" localSheetId="10">#REF!</definedName>
    <definedName name="fdf_F" localSheetId="11">#REF!</definedName>
    <definedName name="fdf_F" localSheetId="14">#REF!</definedName>
    <definedName name="fdf_F" localSheetId="15">#REF!</definedName>
    <definedName name="fdf_F">#REF!</definedName>
    <definedName name="Probe_Data_w_Locs" localSheetId="6">#REF!</definedName>
    <definedName name="Probe_Data_w_Locs" localSheetId="7">#REF!</definedName>
    <definedName name="Probe_Data_w_Locs" localSheetId="10">#REF!</definedName>
    <definedName name="Probe_Data_w_Locs" localSheetId="11">#REF!</definedName>
    <definedName name="Probe_Data_w_Locs" localSheetId="14">#REF!</definedName>
    <definedName name="Probe_Data_w_Locs" localSheetId="15">#REF!</definedName>
    <definedName name="Probe_Data_w_Locs">#REF!</definedName>
    <definedName name="tVisualGrainClassIndex" localSheetId="6">#REF!</definedName>
    <definedName name="tVisualGrainClassIndex" localSheetId="7">#REF!</definedName>
    <definedName name="tVisualGrainClassIndex" localSheetId="10">#REF!</definedName>
    <definedName name="tVisualGrainClassIndex" localSheetId="11">#REF!</definedName>
    <definedName name="tVisualGrainClassIndex" localSheetId="14">#REF!</definedName>
    <definedName name="tVisualGrainClassIndex" localSheetId="15">#REF!</definedName>
    <definedName name="tVisualGrainClassInde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9" i="52" l="1"/>
  <c r="BH10" i="52" s="1"/>
  <c r="BH8" i="52"/>
  <c r="BH11" i="52" s="1"/>
  <c r="BH5" i="52"/>
  <c r="BH6" i="52"/>
  <c r="BH7" i="52"/>
  <c r="BH4" i="52"/>
  <c r="D9" i="52"/>
  <c r="AR6" i="52"/>
  <c r="AR7" i="52"/>
  <c r="AR5" i="52"/>
  <c r="AR4" i="52"/>
  <c r="AR9" i="52" s="1"/>
  <c r="AM7" i="52"/>
  <c r="AM5" i="52"/>
  <c r="AM6" i="52"/>
  <c r="AM4" i="52"/>
  <c r="AM9" i="52" s="1"/>
  <c r="AJ5" i="52"/>
  <c r="AJ6" i="52"/>
  <c r="AJ7" i="52"/>
  <c r="AJ4" i="52"/>
  <c r="AJ9" i="52" s="1"/>
  <c r="AH5" i="52"/>
  <c r="AH6" i="52"/>
  <c r="AH7" i="52"/>
  <c r="AH4" i="52"/>
  <c r="AH9" i="52" s="1"/>
  <c r="AD5" i="52"/>
  <c r="AD6" i="52"/>
  <c r="AD7" i="52"/>
  <c r="AD4" i="52"/>
  <c r="AD9" i="52" s="1"/>
  <c r="V5" i="52"/>
  <c r="V6" i="52"/>
  <c r="V7" i="52"/>
  <c r="V4" i="52"/>
  <c r="V9" i="52" s="1"/>
  <c r="K5" i="52"/>
  <c r="K6" i="52"/>
  <c r="K7" i="52"/>
  <c r="K4" i="52"/>
  <c r="K9" i="52" s="1"/>
  <c r="D5" i="52"/>
  <c r="D6" i="52"/>
  <c r="D7" i="52"/>
  <c r="D4" i="52"/>
  <c r="D8" i="52" s="1"/>
  <c r="D11" i="52" s="1"/>
  <c r="C10" i="53"/>
  <c r="D10" i="53"/>
  <c r="E10" i="53"/>
  <c r="F10" i="53"/>
  <c r="G10" i="53"/>
  <c r="H10" i="53"/>
  <c r="I10" i="53"/>
  <c r="J10" i="53"/>
  <c r="K10" i="53"/>
  <c r="L10" i="53"/>
  <c r="M10" i="53"/>
  <c r="O10" i="53"/>
  <c r="P10" i="53"/>
  <c r="Q10" i="53"/>
  <c r="T10" i="53"/>
  <c r="U10" i="53"/>
  <c r="V10" i="53"/>
  <c r="W10" i="53"/>
  <c r="X10" i="53"/>
  <c r="Y10" i="53"/>
  <c r="Z10" i="53"/>
  <c r="AA10" i="53"/>
  <c r="AB10" i="53"/>
  <c r="AC10" i="53"/>
  <c r="AD10" i="53"/>
  <c r="AE10" i="53"/>
  <c r="AF10" i="53"/>
  <c r="AG10" i="53"/>
  <c r="AH10" i="53"/>
  <c r="AI10" i="53"/>
  <c r="AK10" i="53"/>
  <c r="AL10" i="53"/>
  <c r="AM10" i="53"/>
  <c r="AN10" i="53"/>
  <c r="AO10" i="53"/>
  <c r="AP10" i="53"/>
  <c r="AR10" i="53"/>
  <c r="AT10" i="53"/>
  <c r="AU10" i="53"/>
  <c r="AV10" i="53"/>
  <c r="AW10" i="53"/>
  <c r="AX10" i="53"/>
  <c r="AZ10" i="53"/>
  <c r="BA10" i="53"/>
  <c r="BB10" i="53"/>
  <c r="BC10" i="53"/>
  <c r="BE10" i="53"/>
  <c r="BF10" i="53"/>
  <c r="BG10" i="53"/>
  <c r="BH10" i="53"/>
  <c r="C11" i="53"/>
  <c r="D11" i="53"/>
  <c r="E11" i="53"/>
  <c r="G11" i="53"/>
  <c r="H11" i="53"/>
  <c r="I11" i="53"/>
  <c r="J11" i="53"/>
  <c r="K11" i="53"/>
  <c r="L11" i="53"/>
  <c r="P11" i="53"/>
  <c r="Q11" i="53"/>
  <c r="T11" i="53"/>
  <c r="U11" i="53"/>
  <c r="V11" i="53"/>
  <c r="W11" i="53"/>
  <c r="Y11" i="53"/>
  <c r="Z11" i="53"/>
  <c r="AA11" i="53"/>
  <c r="AB11" i="53"/>
  <c r="AC11" i="53"/>
  <c r="AE11" i="53"/>
  <c r="AG11" i="53"/>
  <c r="AH11" i="53"/>
  <c r="AI11" i="53"/>
  <c r="AK11" i="53"/>
  <c r="AL11" i="53"/>
  <c r="AM11" i="53"/>
  <c r="AO11" i="53"/>
  <c r="AP11" i="53"/>
  <c r="AR11" i="53"/>
  <c r="AT11" i="53"/>
  <c r="AV11" i="53"/>
  <c r="AW11" i="53"/>
  <c r="AX11" i="53"/>
  <c r="AZ11" i="53"/>
  <c r="BA11" i="53"/>
  <c r="BB11" i="53"/>
  <c r="BC11" i="53"/>
  <c r="BE11" i="53"/>
  <c r="BF11" i="53"/>
  <c r="BH11" i="53"/>
  <c r="B10" i="53"/>
  <c r="B11" i="53"/>
  <c r="X10" i="52"/>
  <c r="E10" i="52"/>
  <c r="G11" i="52"/>
  <c r="H11" i="52"/>
  <c r="I11" i="52"/>
  <c r="L11" i="52"/>
  <c r="M11" i="52"/>
  <c r="N11" i="52"/>
  <c r="O11" i="52"/>
  <c r="P11" i="52"/>
  <c r="Q11" i="52"/>
  <c r="W11" i="52"/>
  <c r="X11" i="52"/>
  <c r="AB11" i="52"/>
  <c r="AE11" i="52"/>
  <c r="AF11" i="52"/>
  <c r="AK11" i="52"/>
  <c r="AS11" i="52"/>
  <c r="AU11" i="52"/>
  <c r="AV10" i="52"/>
  <c r="AW11" i="52"/>
  <c r="AX10" i="52"/>
  <c r="AZ11" i="52"/>
  <c r="BA11" i="52"/>
  <c r="BB11" i="52"/>
  <c r="BD10" i="52"/>
  <c r="BI11" i="52"/>
  <c r="BJ11" i="52"/>
  <c r="BL11" i="52"/>
  <c r="BM11" i="52"/>
  <c r="BN11" i="52"/>
  <c r="BO11" i="52"/>
  <c r="B11" i="52"/>
  <c r="F3" i="52"/>
  <c r="B9" i="51"/>
  <c r="C8" i="51"/>
  <c r="C9" i="51" s="1"/>
  <c r="B8" i="51"/>
  <c r="C7" i="51"/>
  <c r="B7" i="51"/>
  <c r="D10" i="52" l="1"/>
  <c r="V8" i="52"/>
  <c r="V11" i="52" s="1"/>
  <c r="AD8" i="52"/>
  <c r="AD11" i="52" s="1"/>
  <c r="AH8" i="52"/>
  <c r="AH11" i="52" s="1"/>
  <c r="AM8" i="52"/>
  <c r="AM11" i="52" s="1"/>
  <c r="AR8" i="52"/>
  <c r="AR11" i="52" s="1"/>
  <c r="AJ8" i="52"/>
  <c r="AJ11" i="52" s="1"/>
  <c r="K8" i="52"/>
  <c r="K11" i="52" s="1"/>
  <c r="AO10" i="52"/>
  <c r="BD11" i="52"/>
  <c r="AT10" i="52"/>
  <c r="AF10" i="52"/>
  <c r="BI10" i="52"/>
  <c r="AS10" i="52"/>
  <c r="AB10" i="52"/>
  <c r="M10" i="52"/>
  <c r="Z10" i="52"/>
  <c r="L10" i="52"/>
  <c r="AT11" i="52"/>
  <c r="AO11" i="52"/>
  <c r="BF10" i="52"/>
  <c r="AP10" i="52"/>
  <c r="W10" i="52"/>
  <c r="P10" i="52"/>
  <c r="BB10" i="52"/>
  <c r="AN10" i="52"/>
  <c r="H10" i="52"/>
  <c r="I10" i="52"/>
  <c r="BA10" i="52"/>
  <c r="T10" i="52"/>
  <c r="B10" i="52"/>
  <c r="G10" i="52"/>
  <c r="S10" i="52"/>
  <c r="BO10" i="52"/>
  <c r="R10" i="52"/>
  <c r="BN10" i="52"/>
  <c r="Q10" i="52"/>
  <c r="BM10" i="52"/>
  <c r="BF11" i="52"/>
  <c r="AZ10" i="52"/>
  <c r="AW10" i="52"/>
  <c r="AE10" i="52"/>
  <c r="AP11" i="52"/>
  <c r="AU10" i="52"/>
  <c r="AK10" i="52"/>
  <c r="AX11" i="52"/>
  <c r="BJ10" i="52"/>
  <c r="BL10" i="52"/>
  <c r="O10" i="52"/>
  <c r="N10" i="52"/>
  <c r="V10" i="52" l="1"/>
  <c r="AR10" i="52"/>
  <c r="AM10" i="52"/>
  <c r="AH10" i="52"/>
  <c r="AJ10" i="52"/>
  <c r="AD10" i="52"/>
  <c r="K10" i="52"/>
</calcChain>
</file>

<file path=xl/sharedStrings.xml><?xml version="1.0" encoding="utf-8"?>
<sst xmlns="http://schemas.openxmlformats.org/spreadsheetml/2006/main" count="3991" uniqueCount="545">
  <si>
    <t>IsoLine</t>
  </si>
  <si>
    <t>ErrEll</t>
  </si>
  <si>
    <t>Source sheet</t>
  </si>
  <si>
    <t>Plot name</t>
  </si>
  <si>
    <t>Plot Type</t>
  </si>
  <si>
    <t>1st free col</t>
  </si>
  <si>
    <t>Sigma Level</t>
  </si>
  <si>
    <t>Absolute Errs</t>
  </si>
  <si>
    <t>Symbol Type</t>
  </si>
  <si>
    <t>Inverse Plot</t>
  </si>
  <si>
    <t>Color Plot</t>
  </si>
  <si>
    <t>3D plot</t>
  </si>
  <si>
    <t>Linear</t>
  </si>
  <si>
    <t>Data Range</t>
  </si>
  <si>
    <t>Filled Symbols</t>
  </si>
  <si>
    <t>ConcAge</t>
  </si>
  <si>
    <t>ConcSwap</t>
  </si>
  <si>
    <t>1st Symbol-row</t>
  </si>
  <si>
    <t>Manitoba Geological Survey</t>
  </si>
  <si>
    <t>When using information from this publication in other publications or presentations, due acknowledgment should be given to the Manitoba Geological Survey. The following reference format is recommended:</t>
  </si>
  <si>
    <t>Table 1 Geochronological Da (3)</t>
  </si>
  <si>
    <t>Concordia1</t>
  </si>
  <si>
    <t>L5:P14</t>
  </si>
  <si>
    <t>Project_Number</t>
  </si>
  <si>
    <t>Project_Name</t>
  </si>
  <si>
    <t>Publication_Number</t>
  </si>
  <si>
    <t>Total_Samples_Analyzed</t>
  </si>
  <si>
    <t>NTS_Sheet_250K</t>
  </si>
  <si>
    <t>NTS_Sheet_50K</t>
  </si>
  <si>
    <t>Laboratory</t>
  </si>
  <si>
    <t>Size_Fraction_If_Applicable</t>
  </si>
  <si>
    <t>Ag_ppm</t>
  </si>
  <si>
    <t>As_ppm</t>
  </si>
  <si>
    <t>Ba_ppm</t>
  </si>
  <si>
    <t>Co_ppm</t>
  </si>
  <si>
    <t>Cr_ppm</t>
  </si>
  <si>
    <t>Cs_ppm</t>
  </si>
  <si>
    <t>Hf_ppm</t>
  </si>
  <si>
    <t>Mo_ppm</t>
  </si>
  <si>
    <t>Ni_ppm</t>
  </si>
  <si>
    <t>Rb_ppm</t>
  </si>
  <si>
    <t>Sb_ppm</t>
  </si>
  <si>
    <t>Se_ppm</t>
  </si>
  <si>
    <t>Ta_ppm</t>
  </si>
  <si>
    <t>Th_ppm</t>
  </si>
  <si>
    <t>U_ppm</t>
  </si>
  <si>
    <t>W_ppm</t>
  </si>
  <si>
    <t>Zn_ppm</t>
  </si>
  <si>
    <t>La_ppm</t>
  </si>
  <si>
    <t>Ce_ppm</t>
  </si>
  <si>
    <t>Nd_ppm</t>
  </si>
  <si>
    <t>Sm_ppm</t>
  </si>
  <si>
    <t>Eu_ppm</t>
  </si>
  <si>
    <t>Tb_ppm</t>
  </si>
  <si>
    <t>Yb_ppm</t>
  </si>
  <si>
    <t>Lu_ppm</t>
  </si>
  <si>
    <t>Analyte</t>
  </si>
  <si>
    <t>Project_Lead</t>
  </si>
  <si>
    <t>MGS</t>
  </si>
  <si>
    <t>Laboratory_Report_Number</t>
  </si>
  <si>
    <t>&lt;0.063 mm</t>
  </si>
  <si>
    <t>Analytical_Method</t>
  </si>
  <si>
    <t>Lab_Analytical_Package_Code</t>
  </si>
  <si>
    <t>NAD83</t>
  </si>
  <si>
    <t>Analysis Method</t>
  </si>
  <si>
    <t>Detection Limit</t>
  </si>
  <si>
    <t>Unit</t>
  </si>
  <si>
    <t>Ag</t>
  </si>
  <si>
    <t>ppm</t>
  </si>
  <si>
    <t>As</t>
  </si>
  <si>
    <t>Ce</t>
  </si>
  <si>
    <t>Co</t>
  </si>
  <si>
    <t>Cs</t>
  </si>
  <si>
    <t>Eu</t>
  </si>
  <si>
    <t>Hf</t>
  </si>
  <si>
    <t>Hg</t>
  </si>
  <si>
    <t>Mo</t>
  </si>
  <si>
    <t>Nd</t>
  </si>
  <si>
    <t>Ni</t>
  </si>
  <si>
    <t>Rb</t>
  </si>
  <si>
    <t>Sb</t>
  </si>
  <si>
    <t>Se</t>
  </si>
  <si>
    <t>Sm</t>
  </si>
  <si>
    <t>Sn</t>
  </si>
  <si>
    <t>Ta</t>
  </si>
  <si>
    <t>Tb</t>
  </si>
  <si>
    <t>Th</t>
  </si>
  <si>
    <t>U</t>
  </si>
  <si>
    <t>W</t>
  </si>
  <si>
    <t>Yb</t>
  </si>
  <si>
    <t>Zn</t>
  </si>
  <si>
    <t>perc</t>
  </si>
  <si>
    <t>Sr</t>
  </si>
  <si>
    <t>La</t>
  </si>
  <si>
    <t>Ca_perc</t>
  </si>
  <si>
    <t>Ba</t>
  </si>
  <si>
    <t>Ca</t>
  </si>
  <si>
    <t>Cr</t>
  </si>
  <si>
    <t>Lu</t>
  </si>
  <si>
    <t>Sample_ID</t>
  </si>
  <si>
    <t>Project_Information</t>
  </si>
  <si>
    <t xml:space="preserve">Sample_Medium </t>
  </si>
  <si>
    <t>Sample_Aliquot</t>
  </si>
  <si>
    <t>Organization_Responsible</t>
  </si>
  <si>
    <t>Publication_Release_Date</t>
  </si>
  <si>
    <t>Datum_For_Sample_Locations</t>
  </si>
  <si>
    <t>Latitude_DD</t>
  </si>
  <si>
    <t>Longitude_DD</t>
  </si>
  <si>
    <t>Sample_Preparation_Methodology</t>
  </si>
  <si>
    <t>Till</t>
  </si>
  <si>
    <t>Li</t>
  </si>
  <si>
    <t>Be</t>
  </si>
  <si>
    <t>Mg</t>
  </si>
  <si>
    <t>V</t>
  </si>
  <si>
    <t>Cu</t>
  </si>
  <si>
    <t>Ga</t>
  </si>
  <si>
    <t>Ge</t>
  </si>
  <si>
    <t>Y</t>
  </si>
  <si>
    <t>Zr</t>
  </si>
  <si>
    <t>Pr</t>
  </si>
  <si>
    <t>Gd</t>
  </si>
  <si>
    <t>Dy</t>
  </si>
  <si>
    <t>Ho</t>
  </si>
  <si>
    <t>Er</t>
  </si>
  <si>
    <t>Tm</t>
  </si>
  <si>
    <t>Nb</t>
  </si>
  <si>
    <t>Cd</t>
  </si>
  <si>
    <t>Te</t>
  </si>
  <si>
    <t>Pb</t>
  </si>
  <si>
    <t>Bi</t>
  </si>
  <si>
    <t>ICP-MS</t>
  </si>
  <si>
    <t>Li_ppm</t>
  </si>
  <si>
    <t>Be_ppm</t>
  </si>
  <si>
    <t>V_ppm</t>
  </si>
  <si>
    <t>Cu_ppm</t>
  </si>
  <si>
    <t>Ga_ppm</t>
  </si>
  <si>
    <t>Ge_ppm</t>
  </si>
  <si>
    <t>Sr_ppm</t>
  </si>
  <si>
    <t>Y_ppm</t>
  </si>
  <si>
    <t>Zr_ppm</t>
  </si>
  <si>
    <t>Pr_ppm</t>
  </si>
  <si>
    <t>Gd_ppm</t>
  </si>
  <si>
    <t>Dy_ppm</t>
  </si>
  <si>
    <t>Ho_ppm</t>
  </si>
  <si>
    <t>Er_ppm</t>
  </si>
  <si>
    <t>Tm_ppm</t>
  </si>
  <si>
    <t>Nb_ppm</t>
  </si>
  <si>
    <t>Cd_ppm</t>
  </si>
  <si>
    <t>Sn_ppm</t>
  </si>
  <si>
    <t>Te_ppm</t>
  </si>
  <si>
    <t>Pb_ppm</t>
  </si>
  <si>
    <t>Bi_ppm</t>
  </si>
  <si>
    <t>Horizon</t>
  </si>
  <si>
    <t>Mg_perc</t>
  </si>
  <si>
    <t>Analysis_Information</t>
  </si>
  <si>
    <t>Material</t>
  </si>
  <si>
    <t>0.5 g</t>
  </si>
  <si>
    <t>Depth_From_m</t>
  </si>
  <si>
    <t>Depth_To_m</t>
  </si>
  <si>
    <t>Tel: 1-800-223-5215 (General Enquiry)</t>
  </si>
  <si>
    <t>Tel: 204-945-6569 (Resource Centre)</t>
  </si>
  <si>
    <t>Fax: 204-945-8427</t>
  </si>
  <si>
    <t>ICP-OES</t>
  </si>
  <si>
    <t>MnO</t>
  </si>
  <si>
    <t>MgO</t>
  </si>
  <si>
    <t>CaO</t>
  </si>
  <si>
    <t>LOI</t>
  </si>
  <si>
    <t>Sc</t>
  </si>
  <si>
    <r>
      <t>Al</t>
    </r>
    <r>
      <rPr>
        <b/>
        <vertAlign val="subscript"/>
        <sz val="10"/>
        <color rgb="FF000000"/>
        <rFont val="Calibri"/>
        <family val="2"/>
        <scheme val="minor"/>
      </rPr>
      <t>2</t>
    </r>
    <r>
      <rPr>
        <b/>
        <sz val="10"/>
        <color rgb="FF000000"/>
        <rFont val="Calibri"/>
        <family val="2"/>
        <scheme val="minor"/>
      </rPr>
      <t>O</t>
    </r>
    <r>
      <rPr>
        <b/>
        <vertAlign val="subscript"/>
        <sz val="10"/>
        <color rgb="FF000000"/>
        <rFont val="Calibri"/>
        <family val="2"/>
        <scheme val="minor"/>
      </rPr>
      <t>3</t>
    </r>
    <r>
      <rPr>
        <b/>
        <sz val="10"/>
        <color rgb="FF000000"/>
        <rFont val="Calibri"/>
        <family val="2"/>
        <scheme val="minor"/>
      </rPr>
      <t>_perc</t>
    </r>
  </si>
  <si>
    <r>
      <t>Fe</t>
    </r>
    <r>
      <rPr>
        <b/>
        <vertAlign val="subscript"/>
        <sz val="10"/>
        <color rgb="FF000000"/>
        <rFont val="Calibri"/>
        <family val="2"/>
        <scheme val="minor"/>
      </rPr>
      <t>2</t>
    </r>
    <r>
      <rPr>
        <b/>
        <sz val="10"/>
        <color rgb="FF000000"/>
        <rFont val="Calibri"/>
        <family val="2"/>
        <scheme val="minor"/>
      </rPr>
      <t>O</t>
    </r>
    <r>
      <rPr>
        <b/>
        <vertAlign val="subscript"/>
        <sz val="10"/>
        <color rgb="FF000000"/>
        <rFont val="Calibri"/>
        <family val="2"/>
        <scheme val="minor"/>
      </rPr>
      <t>3</t>
    </r>
    <r>
      <rPr>
        <b/>
        <sz val="10"/>
        <color rgb="FF000000"/>
        <rFont val="Calibri"/>
        <family val="2"/>
        <scheme val="minor"/>
      </rPr>
      <t>_perc</t>
    </r>
  </si>
  <si>
    <t>MnO_perc</t>
  </si>
  <si>
    <t>MgO_perc</t>
  </si>
  <si>
    <t>CaO_perc</t>
  </si>
  <si>
    <r>
      <t>K</t>
    </r>
    <r>
      <rPr>
        <b/>
        <vertAlign val="subscript"/>
        <sz val="10"/>
        <color rgb="FF000000"/>
        <rFont val="Calibri"/>
        <family val="2"/>
        <scheme val="minor"/>
      </rPr>
      <t>2</t>
    </r>
    <r>
      <rPr>
        <b/>
        <sz val="10"/>
        <color rgb="FF000000"/>
        <rFont val="Calibri"/>
        <family val="2"/>
        <scheme val="minor"/>
      </rPr>
      <t>O_perc</t>
    </r>
  </si>
  <si>
    <r>
      <t>TiO</t>
    </r>
    <r>
      <rPr>
        <b/>
        <vertAlign val="subscript"/>
        <sz val="10"/>
        <color rgb="FF000000"/>
        <rFont val="Calibri"/>
        <family val="2"/>
        <scheme val="minor"/>
      </rPr>
      <t>2</t>
    </r>
    <r>
      <rPr>
        <b/>
        <sz val="10"/>
        <color rgb="FF000000"/>
        <rFont val="Calibri"/>
        <family val="2"/>
        <scheme val="minor"/>
      </rPr>
      <t>_perc</t>
    </r>
  </si>
  <si>
    <t>Sc_ppm</t>
  </si>
  <si>
    <t>Total_perc</t>
  </si>
  <si>
    <t>-</t>
  </si>
  <si>
    <t>Au</t>
  </si>
  <si>
    <t>S</t>
  </si>
  <si>
    <t>S_perc</t>
  </si>
  <si>
    <t>Calcite_perc_calc</t>
  </si>
  <si>
    <t>Dolomite_perc_calc</t>
  </si>
  <si>
    <t>Total_carbonate_perc_calc</t>
  </si>
  <si>
    <t>M.S. Gauthier</t>
  </si>
  <si>
    <r>
      <t>SiO</t>
    </r>
    <r>
      <rPr>
        <b/>
        <vertAlign val="subscript"/>
        <sz val="10"/>
        <color rgb="FF000000"/>
        <rFont val="Calibri"/>
        <family val="2"/>
        <scheme val="minor"/>
      </rPr>
      <t>2</t>
    </r>
    <r>
      <rPr>
        <b/>
        <sz val="10"/>
        <color rgb="FF000000"/>
        <rFont val="Calibri"/>
        <family val="2"/>
        <scheme val="minor"/>
      </rPr>
      <t>_perc</t>
    </r>
  </si>
  <si>
    <t>Munsell_code</t>
  </si>
  <si>
    <t>Munsell_colour</t>
  </si>
  <si>
    <t>Sand_perc</t>
  </si>
  <si>
    <t>Silt_perc</t>
  </si>
  <si>
    <t>Clay_perc</t>
  </si>
  <si>
    <t>Metadata</t>
  </si>
  <si>
    <t>Analytical_Digestion_If_Applicable</t>
  </si>
  <si>
    <t>HCl</t>
  </si>
  <si>
    <t>ICP-OES; ICP-MS</t>
  </si>
  <si>
    <t>Ca/Mg; HCl - ICP</t>
  </si>
  <si>
    <t>Reference:</t>
  </si>
  <si>
    <r>
      <t>Na</t>
    </r>
    <r>
      <rPr>
        <b/>
        <vertAlign val="subscript"/>
        <sz val="10"/>
        <rFont val="Calibri"/>
        <family val="2"/>
        <scheme val="minor"/>
      </rPr>
      <t>2</t>
    </r>
    <r>
      <rPr>
        <b/>
        <sz val="10"/>
        <rFont val="Calibri"/>
        <family val="2"/>
        <scheme val="minor"/>
      </rPr>
      <t>O_perc</t>
    </r>
  </si>
  <si>
    <r>
      <t>P</t>
    </r>
    <r>
      <rPr>
        <b/>
        <vertAlign val="subscript"/>
        <sz val="10"/>
        <color rgb="FF000000"/>
        <rFont val="Calibri"/>
        <family val="2"/>
        <scheme val="minor"/>
      </rPr>
      <t>2</t>
    </r>
    <r>
      <rPr>
        <b/>
        <sz val="10"/>
        <color rgb="FF000000"/>
        <rFont val="Calibri"/>
        <family val="2"/>
        <scheme val="minor"/>
      </rPr>
      <t>O</t>
    </r>
    <r>
      <rPr>
        <b/>
        <vertAlign val="subscript"/>
        <sz val="10"/>
        <color rgb="FF000000"/>
        <rFont val="Calibri"/>
        <family val="2"/>
        <scheme val="minor"/>
      </rPr>
      <t>5</t>
    </r>
    <r>
      <rPr>
        <b/>
        <sz val="10"/>
        <color rgb="FF000000"/>
        <rFont val="Calibri"/>
        <family val="2"/>
        <scheme val="minor"/>
      </rPr>
      <t>_perc</t>
    </r>
  </si>
  <si>
    <t>The certified reference company OREAS® notes: "It is important to note that in the analytical industry there is no standardization of the aqua regia digestion process. Aqua regia is a partial empirical digest and differences in recoveries for various analytes are commonplace. They are caused by variations in the digest conditions which can include the ratio of nitric to hydrochloric acids, acid strength, temperatures, leach times and secondary digestions. Recoveries for sulphide-hosted base metal sulphides approach total values, however, other analytes, in particular the lithophile elements, show greater sensitivity to method parameters... The results of specific laboratories may differ significantly from the certified values, but will, nonetheless, be valid and reproducible in the context of the specifics of the aqua regia method in use."</t>
  </si>
  <si>
    <t>Station_ID</t>
  </si>
  <si>
    <t>Station_Type</t>
  </si>
  <si>
    <t>UTM_East_83_14</t>
  </si>
  <si>
    <t>UTM_North_83_14</t>
  </si>
  <si>
    <t>Surface_elevation_m</t>
  </si>
  <si>
    <r>
      <t>Map_code</t>
    </r>
    <r>
      <rPr>
        <b/>
        <vertAlign val="superscript"/>
        <sz val="10"/>
        <rFont val="Calibri"/>
        <family val="2"/>
        <scheme val="minor"/>
      </rPr>
      <t>2</t>
    </r>
  </si>
  <si>
    <t>Depth to Bedrock_m</t>
  </si>
  <si>
    <t>Minimum_Quaternary_thickness_m</t>
  </si>
  <si>
    <t>Depth_permafrost_m</t>
  </si>
  <si>
    <t>Depth_organic_m</t>
  </si>
  <si>
    <t>Glaciolacustrine_thickness_m</t>
  </si>
  <si>
    <t>Marine_thickness_m</t>
  </si>
  <si>
    <t>Vegetation</t>
  </si>
  <si>
    <t>Comments</t>
  </si>
  <si>
    <t>Till - 1</t>
  </si>
  <si>
    <t>Till - 2</t>
  </si>
  <si>
    <t>Till - 3</t>
  </si>
  <si>
    <t>Till - 4</t>
  </si>
  <si>
    <t>Till - 5</t>
  </si>
  <si>
    <t>C</t>
  </si>
  <si>
    <t>MGS2022_009</t>
  </si>
  <si>
    <t>Till - 6</t>
  </si>
  <si>
    <t>2.5Y4/3</t>
  </si>
  <si>
    <t>2.5Y3/2</t>
  </si>
  <si>
    <t>olive brown</t>
  </si>
  <si>
    <t>light olive brown</t>
  </si>
  <si>
    <t>10YR4/3</t>
  </si>
  <si>
    <t>brown</t>
  </si>
  <si>
    <t>54C7</t>
  </si>
  <si>
    <t>54C</t>
  </si>
  <si>
    <t>LOI_grav_perc</t>
  </si>
  <si>
    <t>Hg_ppm</t>
  </si>
  <si>
    <t xml:space="preserve"> </t>
  </si>
  <si>
    <t>115-23-001</t>
  </si>
  <si>
    <t>Natural exposure</t>
  </si>
  <si>
    <t>54D9</t>
  </si>
  <si>
    <t>O | g | d</t>
  </si>
  <si>
    <t>Ov | gMv | T1p</t>
  </si>
  <si>
    <t>Stunted spruce, labrador tea, moss</t>
  </si>
  <si>
    <t>115-23-002</t>
  </si>
  <si>
    <t>54C2</t>
  </si>
  <si>
    <t>O | s | g | d | c | d</t>
  </si>
  <si>
    <t>0.3 m peat | 2.2 m fine sand with 3 paleosols |1 m gravel | 21 m till | 0.6 m blue-grey clay | 1.1 m till | 1.5 m colluvium to river level</t>
  </si>
  <si>
    <t>115-23-003</t>
  </si>
  <si>
    <t>z | g | c | d | s | d | s,d | z | d</t>
  </si>
  <si>
    <t>zMb | gMv | GLv | T1v | sGLb | GLm | T1p | GLm | T1p</t>
  </si>
  <si>
    <t>1 m too steep | 1.6 m marine fossiliferous silt | 0.2 m marine fossiliferous gravel | 0.44 m silt and clay | 0.2 m yellow-brown till | 2.4 m yellow-brown sand with dropstones | 2 m interstratified diamict and sand | 7.5 m till | 1 m diamict and silt beds | 2 m laminated silt with dropstones | 9.1 m till | 2.5 m colluvium to river</t>
  </si>
  <si>
    <t>115-23-004</t>
  </si>
  <si>
    <t>115-23-005</t>
  </si>
  <si>
    <t>115-23-006</t>
  </si>
  <si>
    <t>z | s | z | c | s | g | s | d</t>
  </si>
  <si>
    <t>Mn | GLv | T1p</t>
  </si>
  <si>
    <t>115-23-008</t>
  </si>
  <si>
    <t>O | g | d | z | d | s,z | d</t>
  </si>
  <si>
    <t>Ov | gMv | T1v | z | T1b | GLm | T1p</t>
  </si>
  <si>
    <t>115-23-009</t>
  </si>
  <si>
    <t>O | g | d | g | d | s | d</t>
  </si>
  <si>
    <t>Ov | gMv | Tp1 | ? | Tp1</t>
  </si>
  <si>
    <t>0.2 m peat | 0.8 m sg | 24.6 m till (4 units) | 0.3 m gravel | 3.5 m till | 2 m nonglacial sediments | 1 m glaciomarine diamict | 10+ m till</t>
  </si>
  <si>
    <t>NTS_50_000</t>
  </si>
  <si>
    <t>Chem63; Carb63; Lithology; Texture</t>
  </si>
  <si>
    <t>3-5</t>
  </si>
  <si>
    <t>compact</t>
  </si>
  <si>
    <t>minor</t>
  </si>
  <si>
    <t>5-10</t>
  </si>
  <si>
    <t>very compact</t>
  </si>
  <si>
    <t>major</t>
  </si>
  <si>
    <t>yes</t>
  </si>
  <si>
    <t>2.5Y4/2</t>
  </si>
  <si>
    <t>dark grey brown</t>
  </si>
  <si>
    <t>Till - 7</t>
  </si>
  <si>
    <t>very dark grey</t>
  </si>
  <si>
    <t>5</t>
  </si>
  <si>
    <t>Till - 8</t>
  </si>
  <si>
    <t>10</t>
  </si>
  <si>
    <t>Till - 9</t>
  </si>
  <si>
    <t>10YR4/2</t>
  </si>
  <si>
    <t>Till - 10</t>
  </si>
  <si>
    <t>Till - 11</t>
  </si>
  <si>
    <t>Till - 12</t>
  </si>
  <si>
    <t>Till - 13</t>
  </si>
  <si>
    <t>Till - 14</t>
  </si>
  <si>
    <t>15-20</t>
  </si>
  <si>
    <t>115-23-002-A01</t>
  </si>
  <si>
    <t>115-23-002-B01</t>
  </si>
  <si>
    <t>115-23-002-B02</t>
  </si>
  <si>
    <t>10-15</t>
  </si>
  <si>
    <t>115-23-002-B03</t>
  </si>
  <si>
    <t>Chem63; Carb63; Lithology; Texture; MMSIM; KIM; Gold</t>
  </si>
  <si>
    <t>115-23-002-C01</t>
  </si>
  <si>
    <t>115-23-002-C02</t>
  </si>
  <si>
    <t>115-23-002-C03</t>
  </si>
  <si>
    <t>115-23-002-C04</t>
  </si>
  <si>
    <t>115-23-002-D01</t>
  </si>
  <si>
    <t>115-23-002-D02</t>
  </si>
  <si>
    <t>115-23-002-D03</t>
  </si>
  <si>
    <t>115-23-002-D04</t>
  </si>
  <si>
    <t>very dark grey brown</t>
  </si>
  <si>
    <t>Black shale clast in till</t>
  </si>
  <si>
    <t>115-23-002-H01</t>
  </si>
  <si>
    <t>5Y3/1</t>
  </si>
  <si>
    <t>1-3</t>
  </si>
  <si>
    <t>115-23-002-Z01</t>
  </si>
  <si>
    <t>115-23-003-A01</t>
  </si>
  <si>
    <t>10-20</t>
  </si>
  <si>
    <t>115-23-003-A02</t>
  </si>
  <si>
    <t>Sulphide nodule 3x4 cm in till</t>
  </si>
  <si>
    <t>115-23-003-A03</t>
  </si>
  <si>
    <t>115-23-003-B01</t>
  </si>
  <si>
    <t>115-23-003-B02</t>
  </si>
  <si>
    <t>115-23-003-D01</t>
  </si>
  <si>
    <t>Like cement</t>
  </si>
  <si>
    <t>115-23-003-D02</t>
  </si>
  <si>
    <t>115-23-003-D03</t>
  </si>
  <si>
    <t>115-23-003-D04</t>
  </si>
  <si>
    <t>115-23-003-L01</t>
  </si>
  <si>
    <t>2.5Y6/4</t>
  </si>
  <si>
    <t>light yellow brown</t>
  </si>
  <si>
    <t>20-30</t>
  </si>
  <si>
    <t>no</t>
  </si>
  <si>
    <t>115-23-004-B01</t>
  </si>
  <si>
    <t>Till - old</t>
  </si>
  <si>
    <t>2.5Y3/1</t>
  </si>
  <si>
    <t>112-23-005-B01</t>
  </si>
  <si>
    <t>112-23-005-B02</t>
  </si>
  <si>
    <t>112-23-005-B03</t>
  </si>
  <si>
    <t>112-23-005-B04</t>
  </si>
  <si>
    <t>112-23-005-B05</t>
  </si>
  <si>
    <t>112-23-005-Z01</t>
  </si>
  <si>
    <t>112-23-005-C01</t>
  </si>
  <si>
    <t>112-23-005-O01</t>
  </si>
  <si>
    <t>10YR3/2</t>
  </si>
  <si>
    <t>112-23-005-P01</t>
  </si>
  <si>
    <t>5Y4/1</t>
  </si>
  <si>
    <t>dark grey</t>
  </si>
  <si>
    <t>?</t>
  </si>
  <si>
    <t>115-23-006-X01</t>
  </si>
  <si>
    <t>40</t>
  </si>
  <si>
    <t>115-23-006-A01</t>
  </si>
  <si>
    <t>10YR5/3</t>
  </si>
  <si>
    <t>115-23-006-B01</t>
  </si>
  <si>
    <t>115-23-006-B02</t>
  </si>
  <si>
    <t>115-23-006-C01</t>
  </si>
  <si>
    <t>115-23-006-C02</t>
  </si>
  <si>
    <t>115-23-006-C03</t>
  </si>
  <si>
    <t>115-23-006-D01</t>
  </si>
  <si>
    <t>15-25</t>
  </si>
  <si>
    <t>115-23-007_Exposure2</t>
  </si>
  <si>
    <t>115-23-007-A01</t>
  </si>
  <si>
    <t>10YR3/4</t>
  </si>
  <si>
    <t>noncompact</t>
  </si>
  <si>
    <t>115-23-007-B01</t>
  </si>
  <si>
    <t>2.5R5/4</t>
  </si>
  <si>
    <t>115-23-007-B02</t>
  </si>
  <si>
    <t>2.5Y4/4</t>
  </si>
  <si>
    <t>115-23-007_Exposure1</t>
  </si>
  <si>
    <t>115-23-007-C01</t>
  </si>
  <si>
    <t>2.5Y3/3</t>
  </si>
  <si>
    <t>dark olive brown</t>
  </si>
  <si>
    <t>15</t>
  </si>
  <si>
    <t>115-23-007-C02</t>
  </si>
  <si>
    <t>115-23-007-C03</t>
  </si>
  <si>
    <t>115-23-007-C04</t>
  </si>
  <si>
    <t>115-23-007-C05</t>
  </si>
  <si>
    <t>115-23-007-D01</t>
  </si>
  <si>
    <t>115-23-007-D02</t>
  </si>
  <si>
    <t>115-23-007-D03</t>
  </si>
  <si>
    <t>115-23-007-D04</t>
  </si>
  <si>
    <t>115-23-007-D05</t>
  </si>
  <si>
    <t>115-23-007-D06</t>
  </si>
  <si>
    <t>115-23-007-D07</t>
  </si>
  <si>
    <t>Till - 15</t>
  </si>
  <si>
    <t>115-23-007-E01</t>
  </si>
  <si>
    <t>Till - 16</t>
  </si>
  <si>
    <t>115-23-007-E02</t>
  </si>
  <si>
    <t>Till - 17</t>
  </si>
  <si>
    <t>115-23-007-E03</t>
  </si>
  <si>
    <t>Till - 18</t>
  </si>
  <si>
    <t>Sulphide nodule 4x6 cm in till</t>
  </si>
  <si>
    <t>115-23-008-A01</t>
  </si>
  <si>
    <t>2.5Y5/4</t>
  </si>
  <si>
    <t>115-23-008-B01</t>
  </si>
  <si>
    <t>115-23-008-C01</t>
  </si>
  <si>
    <t>2.5Y6/3</t>
  </si>
  <si>
    <t>115-23-008-F01</t>
  </si>
  <si>
    <t>very comact</t>
  </si>
  <si>
    <t>115-23-008-F02</t>
  </si>
  <si>
    <t>115-23-008-F03</t>
  </si>
  <si>
    <t>115-23-008-F04</t>
  </si>
  <si>
    <t>115-23-009-B01</t>
  </si>
  <si>
    <t>10YR5/4</t>
  </si>
  <si>
    <t>yellow brown</t>
  </si>
  <si>
    <t>115-23-009-C01</t>
  </si>
  <si>
    <t>10YR4/4</t>
  </si>
  <si>
    <t>dark yellow brown</t>
  </si>
  <si>
    <t>115-23-009-D01</t>
  </si>
  <si>
    <t>115-23-009-D02</t>
  </si>
  <si>
    <t>115-23-009-N01</t>
  </si>
  <si>
    <t>115-23-009-D03</t>
  </si>
  <si>
    <t>115-23-009-D04</t>
  </si>
  <si>
    <t>115-23-009-D05</t>
  </si>
  <si>
    <t>115-23-009-D06</t>
  </si>
  <si>
    <t>115-23-009-D07</t>
  </si>
  <si>
    <t>2.5Y5/2</t>
  </si>
  <si>
    <t>grey brown</t>
  </si>
  <si>
    <t>115-23-009-E01</t>
  </si>
  <si>
    <t>115-23-009-G01</t>
  </si>
  <si>
    <t>115-23-009-G02</t>
  </si>
  <si>
    <t>115-23-009-J01</t>
  </si>
  <si>
    <t>1-5</t>
  </si>
  <si>
    <t>115-23-009-K01</t>
  </si>
  <si>
    <t>115-23-009-K02</t>
  </si>
  <si>
    <t>115-23-009-K03</t>
  </si>
  <si>
    <t>115-23-009-K04</t>
  </si>
  <si>
    <t>Section_ID</t>
  </si>
  <si>
    <t>Purpose</t>
  </si>
  <si>
    <t>Relative_density</t>
  </si>
  <si>
    <t>Blocky</t>
  </si>
  <si>
    <t>Joint staining</t>
  </si>
  <si>
    <t>Field_clast_perc</t>
  </si>
  <si>
    <t>Standard</t>
  </si>
  <si>
    <t>Original</t>
  </si>
  <si>
    <t>Lab duplicate</t>
  </si>
  <si>
    <t>S_ppm</t>
  </si>
  <si>
    <t>Manitoba Economic Development, Investment, Trade and Natural Resources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Economic Development, Investment, Trade and Natural Resources of any manufacturer's product.</t>
  </si>
  <si>
    <t>Published 2024 by:
Manitoba Economic Development, Investment, Trade and Natural Resources
Manitoba Geological Survey
360-1395 Ellice Avenue
Winnipeg, Manitoba
R3G 3P2 Canada</t>
  </si>
  <si>
    <t>54C2; 54C7</t>
  </si>
  <si>
    <t>G-2023-2258</t>
  </si>
  <si>
    <t>ICP</t>
  </si>
  <si>
    <r>
      <t>Al</t>
    </r>
    <r>
      <rPr>
        <vertAlign val="subscript"/>
        <sz val="10"/>
        <rFont val="Calibri"/>
        <family val="2"/>
        <scheme val="minor"/>
      </rPr>
      <t>2</t>
    </r>
    <r>
      <rPr>
        <sz val="10"/>
        <rFont val="Calibri"/>
        <family val="2"/>
        <scheme val="minor"/>
      </rPr>
      <t>O</t>
    </r>
    <r>
      <rPr>
        <vertAlign val="subscript"/>
        <sz val="10"/>
        <rFont val="Calibri"/>
        <family val="2"/>
        <scheme val="minor"/>
      </rPr>
      <t>3</t>
    </r>
  </si>
  <si>
    <r>
      <t>Fe</t>
    </r>
    <r>
      <rPr>
        <vertAlign val="subscript"/>
        <sz val="10"/>
        <rFont val="Calibri"/>
        <family val="2"/>
        <scheme val="minor"/>
      </rPr>
      <t>2</t>
    </r>
    <r>
      <rPr>
        <sz val="10"/>
        <rFont val="Calibri"/>
        <family val="2"/>
        <scheme val="minor"/>
      </rPr>
      <t>O</t>
    </r>
    <r>
      <rPr>
        <vertAlign val="subscript"/>
        <sz val="10"/>
        <rFont val="Calibri"/>
        <family val="2"/>
        <scheme val="minor"/>
      </rPr>
      <t>3</t>
    </r>
  </si>
  <si>
    <r>
      <t>P</t>
    </r>
    <r>
      <rPr>
        <vertAlign val="subscript"/>
        <sz val="10"/>
        <rFont val="Calibri"/>
        <family val="2"/>
        <scheme val="minor"/>
      </rPr>
      <t>2</t>
    </r>
    <r>
      <rPr>
        <sz val="10"/>
        <rFont val="Calibri"/>
        <family val="2"/>
        <scheme val="minor"/>
      </rPr>
      <t>O</t>
    </r>
    <r>
      <rPr>
        <vertAlign val="subscript"/>
        <sz val="10"/>
        <rFont val="Calibri"/>
        <family val="2"/>
        <scheme val="minor"/>
      </rPr>
      <t>5</t>
    </r>
  </si>
  <si>
    <r>
      <t>K</t>
    </r>
    <r>
      <rPr>
        <vertAlign val="subscript"/>
        <sz val="10"/>
        <rFont val="Calibri"/>
        <family val="2"/>
        <scheme val="minor"/>
      </rPr>
      <t>2</t>
    </r>
    <r>
      <rPr>
        <sz val="10"/>
        <rFont val="Calibri"/>
        <family val="2"/>
        <scheme val="minor"/>
      </rPr>
      <t>O</t>
    </r>
  </si>
  <si>
    <r>
      <t>Na</t>
    </r>
    <r>
      <rPr>
        <vertAlign val="subscript"/>
        <sz val="10"/>
        <rFont val="Calibri"/>
        <family val="2"/>
        <scheme val="minor"/>
      </rPr>
      <t>2</t>
    </r>
    <r>
      <rPr>
        <sz val="10"/>
        <rFont val="Calibri"/>
        <family val="2"/>
        <scheme val="minor"/>
      </rPr>
      <t>O</t>
    </r>
  </si>
  <si>
    <r>
      <t>TiO</t>
    </r>
    <r>
      <rPr>
        <vertAlign val="subscript"/>
        <sz val="10"/>
        <rFont val="Calibri"/>
        <family val="2"/>
        <scheme val="minor"/>
      </rPr>
      <t>2</t>
    </r>
  </si>
  <si>
    <r>
      <t>SiO</t>
    </r>
    <r>
      <rPr>
        <vertAlign val="subscript"/>
        <sz val="10"/>
        <rFont val="Calibri"/>
        <family val="2"/>
        <scheme val="minor"/>
      </rPr>
      <t>2</t>
    </r>
  </si>
  <si>
    <t>clayey sandy silt</t>
  </si>
  <si>
    <t>sandy silt</t>
  </si>
  <si>
    <t>clayey silt</t>
  </si>
  <si>
    <t>silty clay</t>
  </si>
  <si>
    <t>silty sand</t>
  </si>
  <si>
    <t>sandy clayey silt</t>
  </si>
  <si>
    <t>sandy silty clay</t>
  </si>
  <si>
    <t>&lt;1</t>
  </si>
  <si>
    <t>&lt;0.01</t>
  </si>
  <si>
    <t>Au_ppm</t>
  </si>
  <si>
    <t>&lt;0.1</t>
  </si>
  <si>
    <t>115-23-002-B04</t>
  </si>
  <si>
    <t>115-23-005-A01</t>
  </si>
  <si>
    <t>115-23-007-A02</t>
  </si>
  <si>
    <t>115-23-009-A02</t>
  </si>
  <si>
    <t xml:space="preserve">DCB01/SY5/BR2 </t>
  </si>
  <si>
    <t xml:space="preserve">115-23-003-D02R </t>
  </si>
  <si>
    <t xml:space="preserve">115-23-007-E01R </t>
  </si>
  <si>
    <t>&lt;2</t>
  </si>
  <si>
    <t>&lt;50</t>
  </si>
  <si>
    <r>
      <t>Sediment_code</t>
    </r>
    <r>
      <rPr>
        <b/>
        <vertAlign val="superscript"/>
        <sz val="10"/>
        <color theme="1"/>
        <rFont val="Calibri"/>
        <family val="2"/>
        <scheme val="minor"/>
      </rPr>
      <t>1</t>
    </r>
  </si>
  <si>
    <t>Average</t>
  </si>
  <si>
    <t>Standard Deviation</t>
  </si>
  <si>
    <t>MGS standard - OREAS 46</t>
  </si>
  <si>
    <t>s,O | z | d | s,O | g,O | c | d</t>
  </si>
  <si>
    <t>Ov | Mb | T1p | F |T1</t>
  </si>
  <si>
    <t>Section, missing uppermost due to channel incision; exposes 0.2 m peat | 2.6 m sand with minor organics | 0.3 m silt | 11.9 m diamict | 1.2 m silt, wood | 1.25 m sand, wood | 0.8 m gravel, wood | 0.26 m silt, wood | 0.2 m gravel, wood | 0.4 m clay | 0.1+ m diamict</t>
  </si>
  <si>
    <t>&lt;0.2</t>
  </si>
  <si>
    <t>T1p | Fb | T1p | Mn | T1p | ?</t>
  </si>
  <si>
    <t>z | d | s,O | d | c | s | d | g</t>
  </si>
  <si>
    <t>115-23-007</t>
  </si>
  <si>
    <t>by L.N. Mesich, M.S. Gauthier and T.J. Hodder</t>
  </si>
  <si>
    <r>
      <t>%_RSD</t>
    </r>
    <r>
      <rPr>
        <vertAlign val="superscript"/>
        <sz val="10"/>
        <color theme="1"/>
        <rFont val="Calibri"/>
        <family val="2"/>
        <scheme val="minor"/>
      </rPr>
      <t>1</t>
    </r>
  </si>
  <si>
    <t>SY5</t>
  </si>
  <si>
    <r>
      <t>%_RD</t>
    </r>
    <r>
      <rPr>
        <vertAlign val="superscript"/>
        <sz val="10"/>
        <rFont val="Calibri"/>
        <family val="2"/>
        <scheme val="minor"/>
      </rPr>
      <t>2</t>
    </r>
  </si>
  <si>
    <t>DCB01</t>
  </si>
  <si>
    <t>0.1 g</t>
  </si>
  <si>
    <t>WR/TR1</t>
  </si>
  <si>
    <t>--</t>
  </si>
  <si>
    <t>CaMg%</t>
  </si>
  <si>
    <r>
      <t>Purpose</t>
    </r>
    <r>
      <rPr>
        <b/>
        <vertAlign val="superscript"/>
        <sz val="10"/>
        <rFont val="Calibri"/>
        <family val="2"/>
        <scheme val="minor"/>
      </rPr>
      <t>1</t>
    </r>
  </si>
  <si>
    <r>
      <t>Texture</t>
    </r>
    <r>
      <rPr>
        <b/>
        <vertAlign val="superscript"/>
        <sz val="10"/>
        <rFont val="Calibri"/>
        <family val="2"/>
        <scheme val="minor"/>
      </rPr>
      <t>2</t>
    </r>
  </si>
  <si>
    <t>Lithology</t>
  </si>
  <si>
    <t>Gravel</t>
  </si>
  <si>
    <t>MGS blind standard (OREAS 46)</t>
  </si>
  <si>
    <r>
      <t>Fused with ultrapure lithium metaborate then dissolved in ultrapure HNO</t>
    </r>
    <r>
      <rPr>
        <vertAlign val="subscript"/>
        <sz val="10"/>
        <rFont val="Calibri"/>
        <family val="2"/>
        <scheme val="minor"/>
      </rPr>
      <t>3</t>
    </r>
  </si>
  <si>
    <t>Quaternary stratigraphy along the Gods and Hayes rivers</t>
  </si>
  <si>
    <t>Wood fragments in till</t>
  </si>
  <si>
    <r>
      <t>Al</t>
    </r>
    <r>
      <rPr>
        <b/>
        <vertAlign val="subscript"/>
        <sz val="10"/>
        <rFont val="Calibri"/>
        <family val="2"/>
        <scheme val="minor"/>
      </rPr>
      <t>2</t>
    </r>
    <r>
      <rPr>
        <b/>
        <sz val="10"/>
        <rFont val="Calibri"/>
        <family val="2"/>
        <scheme val="minor"/>
      </rPr>
      <t>O</t>
    </r>
    <r>
      <rPr>
        <b/>
        <vertAlign val="subscript"/>
        <sz val="10"/>
        <rFont val="Calibri"/>
        <family val="2"/>
        <scheme val="minor"/>
      </rPr>
      <t>3</t>
    </r>
    <r>
      <rPr>
        <b/>
        <sz val="10"/>
        <rFont val="Calibri"/>
        <family val="2"/>
        <scheme val="minor"/>
      </rPr>
      <t>_perc</t>
    </r>
  </si>
  <si>
    <r>
      <t>Fe</t>
    </r>
    <r>
      <rPr>
        <b/>
        <vertAlign val="subscript"/>
        <sz val="10"/>
        <rFont val="Calibri"/>
        <family val="2"/>
        <scheme val="minor"/>
      </rPr>
      <t>2</t>
    </r>
    <r>
      <rPr>
        <b/>
        <sz val="10"/>
        <rFont val="Calibri"/>
        <family val="2"/>
        <scheme val="minor"/>
      </rPr>
      <t>O</t>
    </r>
    <r>
      <rPr>
        <b/>
        <vertAlign val="subscript"/>
        <sz val="10"/>
        <rFont val="Calibri"/>
        <family val="2"/>
        <scheme val="minor"/>
      </rPr>
      <t>3</t>
    </r>
    <r>
      <rPr>
        <b/>
        <sz val="10"/>
        <rFont val="Calibri"/>
        <family val="2"/>
        <scheme val="minor"/>
      </rPr>
      <t>_perc</t>
    </r>
  </si>
  <si>
    <r>
      <t>K</t>
    </r>
    <r>
      <rPr>
        <b/>
        <vertAlign val="subscript"/>
        <sz val="10"/>
        <rFont val="Calibri"/>
        <family val="2"/>
        <scheme val="minor"/>
      </rPr>
      <t>2</t>
    </r>
    <r>
      <rPr>
        <b/>
        <sz val="10"/>
        <rFont val="Calibri"/>
        <family val="2"/>
        <scheme val="minor"/>
      </rPr>
      <t>O_perc</t>
    </r>
  </si>
  <si>
    <r>
      <t>P</t>
    </r>
    <r>
      <rPr>
        <b/>
        <vertAlign val="subscript"/>
        <sz val="10"/>
        <rFont val="Calibri"/>
        <family val="2"/>
        <scheme val="minor"/>
      </rPr>
      <t>2</t>
    </r>
    <r>
      <rPr>
        <b/>
        <sz val="10"/>
        <rFont val="Calibri"/>
        <family val="2"/>
        <scheme val="minor"/>
      </rPr>
      <t>O</t>
    </r>
    <r>
      <rPr>
        <b/>
        <vertAlign val="subscript"/>
        <sz val="10"/>
        <rFont val="Calibri"/>
        <family val="2"/>
        <scheme val="minor"/>
      </rPr>
      <t>5</t>
    </r>
    <r>
      <rPr>
        <b/>
        <sz val="10"/>
        <rFont val="Calibri"/>
        <family val="2"/>
        <scheme val="minor"/>
      </rPr>
      <t>_perc</t>
    </r>
  </si>
  <si>
    <r>
      <t>TiO</t>
    </r>
    <r>
      <rPr>
        <b/>
        <vertAlign val="subscript"/>
        <sz val="10"/>
        <rFont val="Calibri"/>
        <family val="2"/>
        <scheme val="minor"/>
      </rPr>
      <t>2</t>
    </r>
    <r>
      <rPr>
        <b/>
        <sz val="10"/>
        <rFont val="Calibri"/>
        <family val="2"/>
        <scheme val="minor"/>
      </rPr>
      <t>_perc</t>
    </r>
  </si>
  <si>
    <r>
      <t>SiO</t>
    </r>
    <r>
      <rPr>
        <b/>
        <vertAlign val="subscript"/>
        <sz val="10"/>
        <rFont val="Calibri"/>
        <family val="2"/>
        <scheme val="minor"/>
      </rPr>
      <t>2</t>
    </r>
    <r>
      <rPr>
        <b/>
        <sz val="10"/>
        <rFont val="Calibri"/>
        <family val="2"/>
        <scheme val="minor"/>
      </rPr>
      <t>_perc</t>
    </r>
  </si>
  <si>
    <t>Data Repository Item DRI2024002</t>
  </si>
  <si>
    <t>Till geochemistry from eight sections near the confluence of the Hayes and Gods rivers, northeastern Manitoba (parts of NTS 54C2, 7)</t>
  </si>
  <si>
    <t xml:space="preserve">Mesich, L.N., Gauthier, M.S. and Hodder, T. J. 2024: Till geochemistry from eight sections near the confluence of the Hayes and Gods rivers, northeastern Manitoba (parts of NTS 54C2, 7); Manitoba Economic Development, Investment, Trade and Natural Resources, Manitoba Geological Survey, Data Repository Item DRI2024002, Microsoft® Excel® file. </t>
  </si>
  <si>
    <r>
      <t xml:space="preserve">NTS grid: </t>
    </r>
    <r>
      <rPr>
        <sz val="11"/>
        <rFont val="Calibri"/>
        <family val="2"/>
        <scheme val="minor"/>
      </rPr>
      <t>parts of</t>
    </r>
    <r>
      <rPr>
        <b/>
        <sz val="11"/>
        <rFont val="Calibri"/>
        <family val="2"/>
        <scheme val="minor"/>
      </rPr>
      <t xml:space="preserve"> </t>
    </r>
    <r>
      <rPr>
        <sz val="11"/>
        <rFont val="Calibri"/>
        <family val="2"/>
        <scheme val="minor"/>
      </rPr>
      <t>54C2, 7</t>
    </r>
  </si>
  <si>
    <r>
      <t xml:space="preserve">Mesich, N., Gauthier, M.S., Hodder, T.J., Hathaway, J., Schaarschmidt, M., Lian, O.B. and Ross, M. 2023: Quaternary stratigraphic investigations along the Gods and Yakaw rivers, northeastern Manitoba (parts of NTS 54C2, 7); </t>
    </r>
    <r>
      <rPr>
        <i/>
        <sz val="11"/>
        <rFont val="Calibri"/>
        <family val="2"/>
        <scheme val="minor"/>
      </rPr>
      <t xml:space="preserve">in </t>
    </r>
    <r>
      <rPr>
        <sz val="11"/>
        <rFont val="Calibri"/>
        <family val="2"/>
        <scheme val="minor"/>
      </rPr>
      <t>Report of Activities 2023, Manitoba Economic Development, Investment, Trade and Natural Resources, Manitoba Geological Survey, p. 120–123.</t>
    </r>
  </si>
  <si>
    <t>Munsell Color–X-Rite, Incorporated 2015: Munsell soil color book; Pantone LLC, Carlstadt, New Jersey, 42 p.</t>
  </si>
  <si>
    <t>Email: minesinfo@gov.mb.ca</t>
  </si>
  <si>
    <t>Website: manitoba.ca/minerals</t>
  </si>
  <si>
    <t>Piercey, S.J. 2014: Modern analytical facilities 2. A review of quality assurance and quality control (QA/QC) procedures for lithogeochemical data; Geoscience Canada, v. 41, p. 75–88.</t>
  </si>
  <si>
    <t>DRI2024002</t>
  </si>
  <si>
    <r>
      <t>Eight new sections near the confluence of the Gods and Hayes rivers were visited, and a total of eighty-four till samples and one gravel sample were collected from the naturally occurring sediment exposures.</t>
    </r>
    <r>
      <rPr>
        <sz val="10"/>
        <color rgb="FFFF0000"/>
        <rFont val="Calibri"/>
        <family val="2"/>
        <scheme val="minor"/>
      </rPr>
      <t xml:space="preserve"> </t>
    </r>
    <r>
      <rPr>
        <sz val="10"/>
        <color theme="1"/>
        <rFont val="Calibri"/>
        <family val="2"/>
        <scheme val="minor"/>
      </rPr>
      <t xml:space="preserve">These eight sections are discussed within Mesich et al. (2023), and are currently undergoing analyses to develop a stratigraphic framework. Till samples were split and assessed for damp colouring using a Munsell chart (Munsell Color–X-Rite, Incorporated, 2015). Samples were sieved at the Saskatchewan Research Council Geoanalytical Laboratories (SRC; Saskatoon, Saskatchewan) to obtain the silt and clay size fraction (&lt;63 µm) for geochemical analysis. </t>
    </r>
  </si>
  <si>
    <t>Saskatchewan Research Council Geoanalytical Laboratories (Saskatoon, Saskatchewan)</t>
  </si>
  <si>
    <t>Analysis_1 (Tables 3.1 to 3.4)</t>
  </si>
  <si>
    <t>Analysis_2 (Tables 4.1 to 4.4)</t>
  </si>
  <si>
    <t>Analysis_3 (Tables 5.1 to 5.4)</t>
  </si>
  <si>
    <r>
      <t>Aqua regia (1:3, HNO</t>
    </r>
    <r>
      <rPr>
        <vertAlign val="subscript"/>
        <sz val="10"/>
        <rFont val="Calibri"/>
        <family val="2"/>
        <scheme val="minor"/>
      </rPr>
      <t>3</t>
    </r>
    <r>
      <rPr>
        <sz val="10"/>
        <rFont val="Calibri"/>
        <family val="2"/>
        <scheme val="minor"/>
      </rPr>
      <t>:HCl)</t>
    </r>
  </si>
  <si>
    <r>
      <t xml:space="preserve">Table 1: </t>
    </r>
    <r>
      <rPr>
        <sz val="11"/>
        <rFont val="Calibri"/>
        <family val="2"/>
        <scheme val="minor"/>
      </rPr>
      <t>Field-site data.</t>
    </r>
  </si>
  <si>
    <t>0.4 m peat | 0.3 m poorly-sorted gravel, 40% clasts | 0.7 m poorly-sorted gravel, 40–60% clasts | 18 m of till (6 field-units)</t>
  </si>
  <si>
    <t>Base of main cliff: exposure of interglacial sediment, better exposed than at the base of section 115-23-002; blue-gray diamict | 2.85 m nonglacial</t>
  </si>
  <si>
    <t>0.2 m organic | 1 m marine fossiliferous silt | 0.5 m gravelly sand | 1.0 m marine fossiliferous silt | 0.36 m silt and clay | 0.6 m gravelly sand | 0.6 m sandy gravel, poorly sorted | 0.2 m very well sorted coarse sand | 12.75+ m till (4 units).</t>
  </si>
  <si>
    <t>Composite section exposes 0.35 m silt | 16.5 m till (3+ units)| ~1.5 m sand, log | 14 m till (1 unit) | ~0.7 m clay | ~3.5 m sand, rare shells | ~6 m till | 0.55+ m gravel, shell fragments</t>
  </si>
  <si>
    <t>0.4 m peat | 0.3 m sandy gravel | 0.9 m diamict | 0.1–0.3 m silt | 1.85 m diamict (2 beds) | 0.9 m silt and very fine sand beds | 8+ m diamict | ~29 m colluvium</t>
  </si>
  <si>
    <r>
      <rPr>
        <b/>
        <vertAlign val="superscript"/>
        <sz val="10"/>
        <rFont val="Calibri"/>
        <family val="2"/>
        <scheme val="minor"/>
      </rPr>
      <t>1</t>
    </r>
    <r>
      <rPr>
        <sz val="10"/>
        <rFont val="Calibri"/>
        <family val="2"/>
        <scheme val="minor"/>
      </rPr>
      <t xml:space="preserve"> Abbreviations: |, over; c, clay; d, diamict; g, gravel; g,O, gravel and organics; O, organic; s, sand; s,d, sand and diamict; s,O, sand and organics; s,z, sand and silt; z, silt.</t>
    </r>
  </si>
  <si>
    <r>
      <rPr>
        <b/>
        <vertAlign val="superscript"/>
        <sz val="10"/>
        <rFont val="Calibri"/>
        <family val="2"/>
        <scheme val="minor"/>
      </rPr>
      <t>2</t>
    </r>
    <r>
      <rPr>
        <sz val="10"/>
        <rFont val="Calibri"/>
        <family val="2"/>
        <scheme val="minor"/>
      </rPr>
      <t xml:space="preserve"> Abbreviations: |, over; F, fluvial; Fb, fluvial blanket; GLb; glaciolacustrine blanket; GLm, glaciolacustrine moraine complex sediments; GLv, glaciolacustrine veneer; gMv, marine gravel veneer; Mb, marine blanket; Mn, marine nearshore; Ov, organic veneer; s, sand; sGLb, sand glaciolacustrine blanket; T1, till calcareous; T1b, till calcareous blanket; T1p, till calcareous plain; T1v, till calcareous veneer, z, silt; zMb, silt marine blanket.</t>
    </r>
  </si>
  <si>
    <r>
      <t xml:space="preserve">Table 2: </t>
    </r>
    <r>
      <rPr>
        <sz val="11"/>
        <rFont val="Calibri"/>
        <family val="2"/>
        <scheme val="minor"/>
      </rPr>
      <t>Physical characteristics of samples.</t>
    </r>
  </si>
  <si>
    <r>
      <rPr>
        <vertAlign val="superscript"/>
        <sz val="10"/>
        <rFont val="Calibri"/>
        <family val="2"/>
        <scheme val="minor"/>
      </rPr>
      <t>2</t>
    </r>
    <r>
      <rPr>
        <sz val="10"/>
        <rFont val="Calibri"/>
        <family val="2"/>
        <scheme val="minor"/>
      </rPr>
      <t xml:space="preserve"> Texture is described from smallest concentration to largest concentration; significant only if &gt;15%.</t>
    </r>
  </si>
  <si>
    <t>Sulphur-smell</t>
  </si>
  <si>
    <r>
      <rPr>
        <vertAlign val="superscript"/>
        <sz val="10"/>
        <rFont val="Calibri"/>
        <family val="2"/>
        <scheme val="minor"/>
      </rPr>
      <t>1</t>
    </r>
    <r>
      <rPr>
        <sz val="10"/>
        <rFont val="Calibri"/>
        <family val="2"/>
        <scheme val="minor"/>
      </rPr>
      <t xml:space="preserve"> Abbreviations: Carb63, till-matrix (&lt;63 μm size fraction) geochemical analysis (Ca/Mg method); Chem63, till-matrix (&lt;63 μm size fraction) geochemical analysis (partial and fusion);  Gold, visible gold analysis; KIM, kimberlite-indicator minerals; Lithology, clast lithology identification; MMSIM, magmatic or metamorphosed massive-sulphide–indicator minerals; Texture, till-matrix (&lt;2 mm size fraction) grain size analysis.</t>
    </r>
  </si>
  <si>
    <r>
      <rPr>
        <b/>
        <sz val="11"/>
        <color theme="1"/>
        <rFont val="Calibri"/>
        <family val="2"/>
        <scheme val="minor"/>
      </rPr>
      <t>Table 3.1</t>
    </r>
    <r>
      <rPr>
        <b/>
        <sz val="11"/>
        <rFont val="Calibri"/>
        <family val="2"/>
        <scheme val="minor"/>
      </rPr>
      <t>:</t>
    </r>
    <r>
      <rPr>
        <sz val="11"/>
        <color theme="1"/>
        <rFont val="Calibri"/>
        <family val="2"/>
        <scheme val="minor"/>
      </rPr>
      <t xml:space="preserve"> Detection limits for geochemical analysis of total carbonate content by Ca/Mg method.</t>
    </r>
  </si>
  <si>
    <r>
      <t xml:space="preserve">Contents:                                                                                                                                                                  </t>
    </r>
    <r>
      <rPr>
        <sz val="11"/>
        <rFont val="Calibri"/>
        <family val="2"/>
        <scheme val="minor"/>
      </rPr>
      <t xml:space="preserve">
</t>
    </r>
    <r>
      <rPr>
        <b/>
        <sz val="11"/>
        <rFont val="Calibri"/>
        <family val="2"/>
        <scheme val="minor"/>
      </rPr>
      <t>Metadata</t>
    </r>
    <r>
      <rPr>
        <sz val="11"/>
        <rFont val="Calibri"/>
        <family val="2"/>
        <scheme val="minor"/>
      </rPr>
      <t xml:space="preserve"> </t>
    </r>
    <r>
      <rPr>
        <b/>
        <sz val="11"/>
        <rFont val="Calibri"/>
        <family val="2"/>
        <scheme val="minor"/>
      </rPr>
      <t xml:space="preserve">
Table 1: </t>
    </r>
    <r>
      <rPr>
        <sz val="11"/>
        <rFont val="Calibri"/>
        <family val="2"/>
        <scheme val="minor"/>
      </rPr>
      <t xml:space="preserve">Field-site data.                        </t>
    </r>
    <r>
      <rPr>
        <b/>
        <sz val="11"/>
        <rFont val="Calibri"/>
        <family val="2"/>
        <scheme val="minor"/>
      </rPr>
      <t xml:space="preserve">                                                                                                                                                                                               Table 2: </t>
    </r>
    <r>
      <rPr>
        <sz val="11"/>
        <rFont val="Calibri"/>
        <family val="2"/>
        <scheme val="minor"/>
      </rPr>
      <t xml:space="preserve"> Physical characteristics of samples.                                                                                                                                                                                         
</t>
    </r>
    <r>
      <rPr>
        <b/>
        <sz val="11"/>
        <rFont val="Calibri"/>
        <family val="2"/>
        <scheme val="minor"/>
      </rPr>
      <t>Table 3.1</t>
    </r>
    <r>
      <rPr>
        <sz val="11"/>
        <rFont val="Calibri"/>
        <family val="2"/>
        <scheme val="minor"/>
      </rPr>
      <t xml:space="preserve">: Detection limits for geochemical analysis of total carbonate content by Ca/Mg method.                                                                              
</t>
    </r>
    <r>
      <rPr>
        <b/>
        <sz val="11"/>
        <rFont val="Calibri"/>
        <family val="2"/>
        <scheme val="minor"/>
      </rPr>
      <t>Table 3.2</t>
    </r>
    <r>
      <rPr>
        <sz val="11"/>
        <rFont val="Calibri"/>
        <family val="2"/>
        <scheme val="minor"/>
      </rPr>
      <t xml:space="preserve">: Till-matrix (&lt;63 μm size fraction) geochemistry of total carbonate content by Ca/Mg method.                                             
</t>
    </r>
    <r>
      <rPr>
        <b/>
        <sz val="11"/>
        <rFont val="Calibri"/>
        <family val="2"/>
        <scheme val="minor"/>
      </rPr>
      <t>Table 3.3</t>
    </r>
    <r>
      <rPr>
        <sz val="11"/>
        <rFont val="Calibri"/>
        <family val="2"/>
        <scheme val="minor"/>
      </rPr>
      <t xml:space="preserve">: QA and QC data for till-matrix (&lt;63 μm size fraction) geochemistry of total carbonate content by Ca/Mg method.             </t>
    </r>
    <r>
      <rPr>
        <b/>
        <sz val="11"/>
        <rFont val="Calibri"/>
        <family val="2"/>
        <scheme val="minor"/>
      </rPr>
      <t>Table 3.4</t>
    </r>
    <r>
      <rPr>
        <sz val="11"/>
        <rFont val="Calibri"/>
        <family val="2"/>
        <scheme val="minor"/>
      </rPr>
      <t xml:space="preserve">: Relative standard deviation data for till-matrix (&lt;63 μm size fraction) geochemistry of total carbonate content by Ca/Mg method.                
</t>
    </r>
    <r>
      <rPr>
        <b/>
        <sz val="11"/>
        <rFont val="Calibri"/>
        <family val="2"/>
        <scheme val="minor"/>
      </rPr>
      <t>Table 4.1</t>
    </r>
    <r>
      <rPr>
        <sz val="11"/>
        <rFont val="Calibri"/>
        <family val="2"/>
        <scheme val="minor"/>
      </rPr>
      <t xml:space="preserve">: Detection limits for geochemical analysis by partial digestion and ICP-MS and ICP analysis.                                                                 
</t>
    </r>
    <r>
      <rPr>
        <b/>
        <sz val="11"/>
        <rFont val="Calibri"/>
        <family val="2"/>
        <scheme val="minor"/>
      </rPr>
      <t>Table 4.2</t>
    </r>
    <r>
      <rPr>
        <sz val="11"/>
        <rFont val="Calibri"/>
        <family val="2"/>
        <scheme val="minor"/>
      </rPr>
      <t xml:space="preserve">: Till-matrix (&lt;63 μm size fraction) geochemistry by partial digestion and ICP-MS and ICP analysis.                                               
</t>
    </r>
    <r>
      <rPr>
        <b/>
        <sz val="11"/>
        <rFont val="Calibri"/>
        <family val="2"/>
        <scheme val="minor"/>
      </rPr>
      <t>Table 4.3</t>
    </r>
    <r>
      <rPr>
        <sz val="11"/>
        <rFont val="Calibri"/>
        <family val="2"/>
        <scheme val="minor"/>
      </rPr>
      <t xml:space="preserve">: QA and QC data for till-matrix (&lt;63 μm size fraction) geochemistry by partial digestion and ICP-MS and ICP analysis.       </t>
    </r>
    <r>
      <rPr>
        <b/>
        <sz val="11"/>
        <rFont val="Calibri"/>
        <family val="2"/>
        <scheme val="minor"/>
      </rPr>
      <t>Table 4.4</t>
    </r>
    <r>
      <rPr>
        <sz val="11"/>
        <rFont val="Calibri"/>
        <family val="2"/>
        <scheme val="minor"/>
      </rPr>
      <t xml:space="preserve">: Relative standard deviation and relative difference data for MGS standard analyzed by partial digestion and ICP-MS and ICP analysis.                              
</t>
    </r>
    <r>
      <rPr>
        <b/>
        <sz val="11"/>
        <rFont val="Calibri"/>
        <family val="2"/>
        <scheme val="minor"/>
      </rPr>
      <t xml:space="preserve">Table 5.1: </t>
    </r>
    <r>
      <rPr>
        <sz val="11"/>
        <rFont val="Calibri"/>
        <family val="2"/>
        <scheme val="minor"/>
      </rPr>
      <t>Detection limits for geochemical analysis by fusion digestion and ICP-OES and ICP-MS analysis.</t>
    </r>
    <r>
      <rPr>
        <b/>
        <sz val="11"/>
        <rFont val="Calibri"/>
        <family val="2"/>
        <scheme val="minor"/>
      </rPr>
      <t xml:space="preserve">
Table 5.2: </t>
    </r>
    <r>
      <rPr>
        <sz val="11"/>
        <rFont val="Calibri"/>
        <family val="2"/>
        <scheme val="minor"/>
      </rPr>
      <t xml:space="preserve">Till-matrix (&lt;63 µm size fraction) geochemistry by fusion digestion and ICP-OES and ICP-MS analysis.
</t>
    </r>
    <r>
      <rPr>
        <b/>
        <sz val="11"/>
        <rFont val="Calibri"/>
        <family val="2"/>
        <scheme val="minor"/>
      </rPr>
      <t xml:space="preserve">Table 5.3: </t>
    </r>
    <r>
      <rPr>
        <sz val="11"/>
        <rFont val="Calibri"/>
        <family val="2"/>
        <scheme val="minor"/>
      </rPr>
      <t xml:space="preserve">QA and QC data for till-matrix (&lt;63 μm size fraction) geochemistry by fusion digestion and ICP-OES and ICP-MS analysis.
</t>
    </r>
    <r>
      <rPr>
        <b/>
        <sz val="11"/>
        <rFont val="Calibri"/>
        <family val="2"/>
        <scheme val="minor"/>
      </rPr>
      <t>Table 5.4</t>
    </r>
    <r>
      <rPr>
        <sz val="11"/>
        <rFont val="Calibri"/>
        <family val="2"/>
        <scheme val="minor"/>
      </rPr>
      <t xml:space="preserve">: Relative standard deviation and relative difference data for MGS standard analyzed by fusion digestion and ICP-MS and ICP-OES analysis.                                   
</t>
    </r>
  </si>
  <si>
    <r>
      <rPr>
        <b/>
        <sz val="11"/>
        <rFont val="Calibri"/>
        <family val="2"/>
        <scheme val="minor"/>
      </rPr>
      <t xml:space="preserve">Table 3.2: </t>
    </r>
    <r>
      <rPr>
        <sz val="11"/>
        <rFont val="Calibri"/>
        <family val="2"/>
        <scheme val="minor"/>
      </rPr>
      <t>Till-matrix (&lt;63 μm size fraction) geochemistry of total carbonate content by Ca/Mg method.</t>
    </r>
  </si>
  <si>
    <r>
      <rPr>
        <b/>
        <sz val="11"/>
        <rFont val="Calibri"/>
        <family val="2"/>
        <scheme val="minor"/>
      </rPr>
      <t xml:space="preserve">Table 3.3: </t>
    </r>
    <r>
      <rPr>
        <sz val="11"/>
        <rFont val="Calibri"/>
        <family val="2"/>
        <scheme val="minor"/>
      </rPr>
      <t>QA and QC data for till-matrix (&lt;63 μm size fraction) geochemistry of total carbonate content by Ca/Mg method.</t>
    </r>
  </si>
  <si>
    <r>
      <rPr>
        <b/>
        <sz val="11"/>
        <color theme="1"/>
        <rFont val="Calibri"/>
        <family val="2"/>
        <scheme val="minor"/>
      </rPr>
      <t xml:space="preserve">Table 3.4: </t>
    </r>
    <r>
      <rPr>
        <sz val="11"/>
        <color theme="1"/>
        <rFont val="Calibri"/>
        <family val="2"/>
        <scheme val="minor"/>
      </rPr>
      <t>Relative standard deviation data for till-matrix (&lt;63 μm size fraction) geochemistry of total carbonate content by Ca/Mg method.</t>
    </r>
  </si>
  <si>
    <r>
      <rPr>
        <vertAlign val="superscript"/>
        <sz val="10"/>
        <rFont val="Calibri"/>
        <family val="2"/>
        <scheme val="minor"/>
      </rPr>
      <t>1</t>
    </r>
    <r>
      <rPr>
        <sz val="10"/>
        <rFont val="Calibri"/>
        <family val="2"/>
        <scheme val="minor"/>
      </rPr>
      <t xml:space="preserve"> %_RSD = percent relative standard deviation which is a measure of analytical precision: 0–3%, excellent; 3–7% is very good to good; 7–10% is good; &gt;10% not precise (Piercey, 2014). </t>
    </r>
  </si>
  <si>
    <r>
      <rPr>
        <b/>
        <sz val="11"/>
        <rFont val="Calibri"/>
        <family val="2"/>
        <scheme val="minor"/>
      </rPr>
      <t>Table 4.1:</t>
    </r>
    <r>
      <rPr>
        <sz val="11"/>
        <rFont val="Calibri"/>
        <family val="2"/>
        <scheme val="minor"/>
      </rPr>
      <t xml:space="preserve"> Detection limits for geochemical analysis by partial digestion and ICP-MS and ICP analysis.</t>
    </r>
  </si>
  <si>
    <r>
      <rPr>
        <b/>
        <sz val="11"/>
        <rFont val="Calibri"/>
        <family val="2"/>
        <scheme val="minor"/>
      </rPr>
      <t xml:space="preserve">Table 4.2: </t>
    </r>
    <r>
      <rPr>
        <sz val="11"/>
        <rFont val="Calibri"/>
        <family val="2"/>
        <scheme val="minor"/>
      </rPr>
      <t>Till-matrix (&lt;63 μm size fraction) geochemistry by partial digestion and ICP-MS and ICP analysis.</t>
    </r>
  </si>
  <si>
    <r>
      <t xml:space="preserve">Table 4.3: </t>
    </r>
    <r>
      <rPr>
        <sz val="11"/>
        <rFont val="Calibri"/>
        <family val="2"/>
        <scheme val="minor"/>
      </rPr>
      <t>QA and QC data for till-matrix (&lt;63 μm size fraction) geochemistry by partial digestion and ICP-MS and ICP analysis.</t>
    </r>
  </si>
  <si>
    <r>
      <t>Table 4.4:</t>
    </r>
    <r>
      <rPr>
        <sz val="11"/>
        <rFont val="Calibri"/>
        <family val="2"/>
        <scheme val="minor"/>
      </rPr>
      <t xml:space="preserve"> Relative standard deviation and relative difference data for MGS standard analyzed by partial digestion and ICP-MS and ICP analysis. </t>
    </r>
  </si>
  <si>
    <r>
      <rPr>
        <vertAlign val="superscript"/>
        <sz val="10"/>
        <color theme="1"/>
        <rFont val="Calibri"/>
        <family val="2"/>
        <scheme val="minor"/>
      </rPr>
      <t>1</t>
    </r>
    <r>
      <rPr>
        <sz val="10"/>
        <color theme="1"/>
        <rFont val="Calibri"/>
        <family val="2"/>
        <scheme val="minor"/>
      </rPr>
      <t xml:space="preserve"> %_RSD = percent relative standard deviation which is a measure of analytical precision: 0–3%, excellent; 3–7% is very good to good; 7–10% is good; </t>
    </r>
    <r>
      <rPr>
        <sz val="10"/>
        <color rgb="FFFF0000"/>
        <rFont val="Calibri"/>
        <family val="2"/>
        <scheme val="minor"/>
      </rPr>
      <t>&gt;10% is not precise</t>
    </r>
    <r>
      <rPr>
        <sz val="10"/>
        <color theme="1"/>
        <rFont val="Calibri"/>
        <family val="2"/>
        <scheme val="minor"/>
      </rPr>
      <t xml:space="preserve"> (Piercey, 2014). </t>
    </r>
  </si>
  <si>
    <r>
      <rPr>
        <vertAlign val="superscript"/>
        <sz val="10"/>
        <rFont val="Calibri"/>
        <family val="2"/>
        <scheme val="minor"/>
      </rPr>
      <t>2</t>
    </r>
    <r>
      <rPr>
        <sz val="10"/>
        <rFont val="Calibri"/>
        <family val="2"/>
        <scheme val="minor"/>
      </rPr>
      <t xml:space="preserve"> %_RD = relative difference which is a measure of analytical accuracy: ±0–3%, excellent; ±3–7% very good; ±7–10% good; </t>
    </r>
    <r>
      <rPr>
        <sz val="10"/>
        <color rgb="FFFF0000"/>
        <rFont val="Calibri"/>
        <family val="2"/>
        <scheme val="minor"/>
      </rPr>
      <t xml:space="preserve">&gt;±10% is not accurate </t>
    </r>
    <r>
      <rPr>
        <sz val="10"/>
        <rFont val="Calibri"/>
        <family val="2"/>
        <scheme val="minor"/>
      </rPr>
      <t>(Piercey, 2014).</t>
    </r>
  </si>
  <si>
    <r>
      <t xml:space="preserve">Table 5.1:  </t>
    </r>
    <r>
      <rPr>
        <sz val="11"/>
        <rFont val="Calibri"/>
        <family val="2"/>
        <scheme val="minor"/>
      </rPr>
      <t>Detection limits for geochemical analysis by fusion digestion and ICP-OES and ICP-MS analysis.</t>
    </r>
  </si>
  <si>
    <r>
      <t xml:space="preserve">Table 5.2: </t>
    </r>
    <r>
      <rPr>
        <sz val="11"/>
        <rFont val="Calibri"/>
        <family val="2"/>
        <scheme val="minor"/>
      </rPr>
      <t>Till-matrix (&lt;63 µm size fraction) geochemistry by fusion digestion and ICP-OES and ICP-MS analysis.</t>
    </r>
  </si>
  <si>
    <r>
      <t>Table 5.3:</t>
    </r>
    <r>
      <rPr>
        <sz val="11"/>
        <rFont val="Calibri"/>
        <family val="2"/>
        <scheme val="minor"/>
      </rPr>
      <t xml:space="preserve"> QA and QC data for till-matrix (&lt;63 μm size fraction) geochemistry by fusion digestion and ICP-OES and ICP-MS analysis.</t>
    </r>
  </si>
  <si>
    <r>
      <t>Table 5.4:</t>
    </r>
    <r>
      <rPr>
        <sz val="11"/>
        <rFont val="Calibri"/>
        <family val="2"/>
        <scheme val="minor"/>
      </rPr>
      <t xml:space="preserve"> Relative standard deviation and relative difference data for MGS standard analyzed by fusion digestion and ICP-MS and ICP-OES analysis. </t>
    </r>
  </si>
  <si>
    <r>
      <t xml:space="preserve"> </t>
    </r>
    <r>
      <rPr>
        <vertAlign val="superscript"/>
        <sz val="10"/>
        <rFont val="Calibri"/>
        <family val="2"/>
        <scheme val="minor"/>
      </rPr>
      <t>2</t>
    </r>
    <r>
      <rPr>
        <sz val="10"/>
        <rFont val="Calibri"/>
        <family val="2"/>
        <scheme val="minor"/>
      </rPr>
      <t xml:space="preserve"> %_RD = relative difference which is a measure of analytical accuracy: ±0–3%, excellent; ±3–7% very good; ±7–10% good; </t>
    </r>
    <r>
      <rPr>
        <sz val="10"/>
        <color rgb="FFFF0000"/>
        <rFont val="Calibri"/>
        <family val="2"/>
        <scheme val="minor"/>
      </rPr>
      <t xml:space="preserve">&gt;±10% is not accurate </t>
    </r>
    <r>
      <rPr>
        <sz val="10"/>
        <rFont val="Calibri"/>
        <family val="2"/>
        <scheme val="minor"/>
      </rPr>
      <t>(Piercey, 2014).</t>
    </r>
  </si>
  <si>
    <t>Al_perc</t>
  </si>
  <si>
    <t>Fe_perc</t>
  </si>
  <si>
    <t>Ti_perc</t>
  </si>
  <si>
    <t>K_perc</t>
  </si>
  <si>
    <t>Mn_perc</t>
  </si>
  <si>
    <t>Na_perc</t>
  </si>
  <si>
    <t>P_perc</t>
  </si>
  <si>
    <t>To determine grain size at SRC, an aliquot of &lt;2 mm sample material was transferred to a flask. An aliquot of Calgon™ was added. Deionized water was added to the flask and the flask was shaken until the contents were thoroughly mixed. The contents of the flask were sieved through a screen into a graduated cylinder. An aliquot of sample was immediately removed. A second aliquot (of clay) was removed from the cylinder after a certain period of time (the time period is dependent on the ambient room temperature). The sieved sand and aliquots of sample material were dried and re-weighed. Calculations were performed to determine the percentage of sand, silt and clay in the sample based on the total weight. An SRC standard was prepared and inserted into the group every 12 samples. Replicate samples were inserted at the end of the small group.</t>
  </si>
  <si>
    <t>Ov | Fb | T1p | ? | T1</t>
  </si>
  <si>
    <r>
      <t xml:space="preserve">Abbreviations:                                                                                                                                                                                                                                                   </t>
    </r>
    <r>
      <rPr>
        <sz val="11"/>
        <rFont val="Calibri"/>
        <family val="2"/>
        <scheme val="minor"/>
      </rPr>
      <t>DD, decimal degrees; calc, calculated; ICP, inductively coupled plasma; ICP-MS, inductively coupled plasma–mass spectrometry; ICP-OES, inductively coupled plasma–optical emission spectrometry; ID, identification; LOI, loss-on-ignition; MGS, Manitoba Geological Survey; perc, percent; QA, quality assurance; QC, quality control; sg, specific gravity.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</si>
</sst>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34">
    <font>
      <sz val="9"/>
      <name val="Geneva"/>
    </font>
    <font>
      <sz val="11"/>
      <color theme="1"/>
      <name val="Calibri"/>
      <family val="2"/>
      <scheme val="minor"/>
    </font>
    <font>
      <sz val="11"/>
      <color theme="1"/>
      <name val="Calibri"/>
      <family val="2"/>
      <scheme val="minor"/>
    </font>
    <font>
      <sz val="11"/>
      <color theme="1"/>
      <name val="Calibri"/>
      <family val="2"/>
      <scheme val="minor"/>
    </font>
    <font>
      <sz val="8"/>
      <name val="Geneva"/>
    </font>
    <font>
      <sz val="10"/>
      <name val="Arial"/>
      <family val="2"/>
    </font>
    <font>
      <sz val="11"/>
      <color rgb="FF000000"/>
      <name val="Calibri"/>
      <family val="2"/>
    </font>
    <font>
      <b/>
      <sz val="10"/>
      <name val="Calibri"/>
      <family val="2"/>
      <scheme val="minor"/>
    </font>
    <font>
      <sz val="10"/>
      <name val="Calibri"/>
      <family val="2"/>
      <scheme val="minor"/>
    </font>
    <font>
      <sz val="10"/>
      <color rgb="FF000000"/>
      <name val="Calibri"/>
      <family val="2"/>
      <scheme val="minor"/>
    </font>
    <font>
      <b/>
      <sz val="10"/>
      <color rgb="FF000000"/>
      <name val="Calibri"/>
      <family val="2"/>
      <scheme val="minor"/>
    </font>
    <font>
      <i/>
      <sz val="10"/>
      <color rgb="FFFF0000"/>
      <name val="Calibri"/>
      <family val="2"/>
      <scheme val="minor"/>
    </font>
    <font>
      <sz val="10"/>
      <color rgb="FFFF0000"/>
      <name val="Calibri"/>
      <family val="2"/>
      <scheme val="minor"/>
    </font>
    <font>
      <b/>
      <sz val="10"/>
      <color rgb="FFFF0000"/>
      <name val="Calibri"/>
      <family val="2"/>
      <scheme val="minor"/>
    </font>
    <font>
      <b/>
      <sz val="14"/>
      <name val="Calibri"/>
      <family val="2"/>
      <scheme val="minor"/>
    </font>
    <font>
      <sz val="11"/>
      <name val="Calibri"/>
      <family val="2"/>
      <scheme val="minor"/>
    </font>
    <font>
      <b/>
      <sz val="11"/>
      <name val="Calibri"/>
      <family val="2"/>
      <scheme val="minor"/>
    </font>
    <font>
      <vertAlign val="subscript"/>
      <sz val="10"/>
      <name val="Calibri"/>
      <family val="2"/>
      <scheme val="minor"/>
    </font>
    <font>
      <b/>
      <vertAlign val="subscript"/>
      <sz val="10"/>
      <color rgb="FF000000"/>
      <name val="Calibri"/>
      <family val="2"/>
      <scheme val="minor"/>
    </font>
    <font>
      <b/>
      <vertAlign val="subscript"/>
      <sz val="10"/>
      <name val="Calibri"/>
      <family val="2"/>
      <scheme val="minor"/>
    </font>
    <font>
      <sz val="10"/>
      <color theme="1"/>
      <name val="Calibri"/>
      <family val="2"/>
      <scheme val="minor"/>
    </font>
    <font>
      <sz val="11"/>
      <color rgb="FF0070C0"/>
      <name val="Calibri"/>
      <family val="2"/>
      <scheme val="minor"/>
    </font>
    <font>
      <sz val="11"/>
      <color indexed="10"/>
      <name val="Calibri"/>
      <family val="2"/>
      <scheme val="minor"/>
    </font>
    <font>
      <b/>
      <sz val="10"/>
      <color theme="1"/>
      <name val="Calibri"/>
      <family val="2"/>
      <scheme val="minor"/>
    </font>
    <font>
      <b/>
      <vertAlign val="superscript"/>
      <sz val="10"/>
      <name val="Calibri"/>
      <family val="2"/>
      <scheme val="minor"/>
    </font>
    <font>
      <b/>
      <vertAlign val="superscript"/>
      <sz val="10"/>
      <color theme="1"/>
      <name val="Calibri"/>
      <family val="2"/>
      <scheme val="minor"/>
    </font>
    <font>
      <vertAlign val="superscript"/>
      <sz val="10"/>
      <color theme="1"/>
      <name val="Calibri"/>
      <family val="2"/>
      <scheme val="minor"/>
    </font>
    <font>
      <vertAlign val="superscript"/>
      <sz val="10"/>
      <name val="Calibri"/>
      <family val="2"/>
      <scheme val="minor"/>
    </font>
    <font>
      <sz val="10"/>
      <name val="Calibri"/>
      <family val="2"/>
    </font>
    <font>
      <b/>
      <sz val="11"/>
      <color theme="1"/>
      <name val="Calibri"/>
      <family val="2"/>
      <scheme val="minor"/>
    </font>
    <font>
      <i/>
      <sz val="11"/>
      <name val="Calibri"/>
      <family val="2"/>
      <scheme val="minor"/>
    </font>
    <font>
      <sz val="10"/>
      <name val="Geneva"/>
    </font>
    <font>
      <sz val="10"/>
      <color rgb="FFFF0000"/>
      <name val="Geneva"/>
    </font>
    <font>
      <sz val="10"/>
      <color indexed="8"/>
      <name val="Calibri"/>
      <family val="2"/>
      <scheme val="minor"/>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auto="1"/>
      </left>
      <right/>
      <top/>
      <bottom/>
      <diagonal/>
    </border>
    <border>
      <left/>
      <right/>
      <top style="thin">
        <color indexed="64"/>
      </top>
      <bottom style="thin">
        <color indexed="64"/>
      </bottom>
      <diagonal/>
    </border>
    <border>
      <left/>
      <right/>
      <top/>
      <bottom style="thin">
        <color indexed="64"/>
      </bottom>
      <diagonal/>
    </border>
    <border>
      <left/>
      <right/>
      <top style="thin">
        <color auto="1"/>
      </top>
      <bottom style="thin">
        <color auto="1"/>
      </bottom>
      <diagonal/>
    </border>
    <border>
      <left style="thin">
        <color indexed="22"/>
      </left>
      <right style="thin">
        <color indexed="22"/>
      </right>
      <top/>
      <bottom/>
      <diagonal/>
    </border>
    <border>
      <left/>
      <right/>
      <top style="thin">
        <color auto="1"/>
      </top>
      <bottom style="thin">
        <color auto="1"/>
      </bottom>
      <diagonal/>
    </border>
    <border>
      <left/>
      <right/>
      <top/>
      <bottom style="thin">
        <color auto="1"/>
      </bottom>
      <diagonal/>
    </border>
    <border>
      <left/>
      <right/>
      <top style="thin">
        <color auto="1"/>
      </top>
      <bottom style="thin">
        <color indexed="64"/>
      </bottom>
      <diagonal/>
    </border>
    <border>
      <left/>
      <right/>
      <top style="thin">
        <color auto="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4">
    <xf numFmtId="0" fontId="0" fillId="0" borderId="0"/>
    <xf numFmtId="0" fontId="5" fillId="0" borderId="0"/>
    <xf numFmtId="0" fontId="6" fillId="0" borderId="0"/>
    <xf numFmtId="0" fontId="5" fillId="0" borderId="0"/>
  </cellStyleXfs>
  <cellXfs count="191">
    <xf numFmtId="0" fontId="0" fillId="0" borderId="0" xfId="0"/>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8" fillId="0" borderId="0" xfId="0" applyFont="1" applyAlignment="1">
      <alignment horizontal="center" vertical="center"/>
    </xf>
    <xf numFmtId="0" fontId="7" fillId="0" borderId="4" xfId="1" applyFont="1" applyBorder="1" applyAlignment="1">
      <alignment horizontal="center" vertical="center"/>
    </xf>
    <xf numFmtId="0" fontId="8" fillId="0" borderId="0" xfId="0" applyFont="1" applyAlignment="1">
      <alignment horizontal="center"/>
    </xf>
    <xf numFmtId="1" fontId="8" fillId="0" borderId="0" xfId="0" applyNumberFormat="1" applyFont="1" applyAlignment="1">
      <alignment horizontal="center" vertical="center"/>
    </xf>
    <xf numFmtId="164" fontId="8" fillId="0" borderId="0" xfId="0" applyNumberFormat="1" applyFont="1" applyAlignment="1">
      <alignment horizontal="center" vertical="center"/>
    </xf>
    <xf numFmtId="0" fontId="8" fillId="0" borderId="0" xfId="0" applyFont="1"/>
    <xf numFmtId="0" fontId="13" fillId="0" borderId="0" xfId="0" applyFont="1"/>
    <xf numFmtId="0" fontId="7" fillId="0" borderId="0" xfId="0" applyFont="1"/>
    <xf numFmtId="0" fontId="11" fillId="0" borderId="0" xfId="0" applyFont="1" applyAlignment="1">
      <alignment horizontal="left"/>
    </xf>
    <xf numFmtId="0" fontId="15" fillId="2" borderId="2" xfId="0" applyFont="1" applyFill="1" applyBorder="1" applyAlignment="1">
      <alignment vertical="top" wrapText="1"/>
    </xf>
    <xf numFmtId="0" fontId="15" fillId="0" borderId="2" xfId="0" applyFont="1" applyBorder="1" applyAlignment="1">
      <alignment vertical="top" wrapText="1"/>
    </xf>
    <xf numFmtId="0" fontId="16" fillId="0" borderId="2" xfId="0" applyFont="1" applyBorder="1" applyAlignment="1">
      <alignment vertical="top" wrapText="1"/>
    </xf>
    <xf numFmtId="0" fontId="15" fillId="0" borderId="0" xfId="0" applyFont="1"/>
    <xf numFmtId="0" fontId="14" fillId="0" borderId="2" xfId="0" applyFont="1" applyBorder="1" applyAlignment="1">
      <alignment vertical="top" wrapText="1"/>
    </xf>
    <xf numFmtId="165" fontId="8" fillId="0" borderId="0" xfId="0" applyNumberFormat="1" applyFont="1" applyAlignment="1">
      <alignment horizontal="center"/>
    </xf>
    <xf numFmtId="0" fontId="20" fillId="0" borderId="0" xfId="0" applyFont="1" applyAlignment="1">
      <alignment horizontal="center"/>
    </xf>
    <xf numFmtId="0" fontId="20" fillId="0" borderId="5" xfId="0" applyFont="1" applyBorder="1" applyAlignment="1">
      <alignment horizontal="center"/>
    </xf>
    <xf numFmtId="0" fontId="20" fillId="0" borderId="0" xfId="0" applyFont="1" applyAlignment="1">
      <alignment horizontal="left"/>
    </xf>
    <xf numFmtId="1" fontId="8" fillId="0" borderId="0" xfId="0" applyNumberFormat="1" applyFont="1" applyAlignment="1">
      <alignment horizontal="center"/>
    </xf>
    <xf numFmtId="0" fontId="8" fillId="0" borderId="0" xfId="0" applyFont="1" applyAlignment="1">
      <alignment horizontal="left"/>
    </xf>
    <xf numFmtId="166" fontId="8" fillId="0" borderId="0" xfId="0" applyNumberFormat="1" applyFont="1" applyAlignment="1">
      <alignment horizontal="center"/>
    </xf>
    <xf numFmtId="0" fontId="16" fillId="2" borderId="1" xfId="0" applyFont="1" applyFill="1" applyBorder="1" applyAlignment="1">
      <alignment vertical="top" wrapText="1"/>
    </xf>
    <xf numFmtId="0" fontId="16" fillId="2" borderId="2" xfId="0" applyFont="1" applyFill="1" applyBorder="1" applyAlignment="1">
      <alignment vertical="top" wrapText="1"/>
    </xf>
    <xf numFmtId="0" fontId="21" fillId="0" borderId="0" xfId="0" applyFont="1"/>
    <xf numFmtId="0" fontId="15" fillId="0" borderId="3" xfId="0" applyFont="1" applyBorder="1"/>
    <xf numFmtId="0" fontId="22" fillId="0" borderId="0" xfId="0" applyFont="1" applyAlignment="1">
      <alignment vertical="top"/>
    </xf>
    <xf numFmtId="0" fontId="15" fillId="0" borderId="0" xfId="0" applyFont="1" applyAlignment="1">
      <alignment vertical="top"/>
    </xf>
    <xf numFmtId="0" fontId="22" fillId="0" borderId="0" xfId="0" applyFont="1"/>
    <xf numFmtId="0" fontId="16" fillId="0" borderId="0" xfId="0" applyFont="1" applyAlignment="1">
      <alignment vertical="center"/>
    </xf>
    <xf numFmtId="0" fontId="20" fillId="0" borderId="0" xfId="0" applyFont="1" applyAlignment="1">
      <alignment horizontal="center" vertical="center"/>
    </xf>
    <xf numFmtId="2" fontId="8" fillId="0" borderId="0" xfId="0" applyNumberFormat="1" applyFont="1" applyAlignment="1">
      <alignment horizontal="center"/>
    </xf>
    <xf numFmtId="165" fontId="8" fillId="0" borderId="0" xfId="0" applyNumberFormat="1" applyFont="1" applyAlignment="1">
      <alignment horizontal="center" vertical="center"/>
    </xf>
    <xf numFmtId="0" fontId="8" fillId="0" borderId="0" xfId="0" applyFont="1" applyAlignment="1">
      <alignment vertical="center"/>
    </xf>
    <xf numFmtId="0" fontId="20" fillId="0" borderId="0" xfId="0" applyFont="1" applyAlignment="1">
      <alignment vertical="center"/>
    </xf>
    <xf numFmtId="0" fontId="9" fillId="0" borderId="0" xfId="0" applyFont="1" applyAlignment="1">
      <alignment horizontal="right"/>
    </xf>
    <xf numFmtId="0" fontId="15" fillId="0" borderId="7" xfId="0" applyFont="1" applyBorder="1" applyAlignment="1">
      <alignment vertical="top" wrapText="1"/>
    </xf>
    <xf numFmtId="0" fontId="15" fillId="2" borderId="0" xfId="0" applyFont="1" applyFill="1" applyAlignment="1">
      <alignment vertical="top" wrapText="1"/>
    </xf>
    <xf numFmtId="0" fontId="16" fillId="0" borderId="7" xfId="0" applyFont="1" applyBorder="1" applyAlignment="1">
      <alignment vertical="top" wrapText="1"/>
    </xf>
    <xf numFmtId="0" fontId="12" fillId="0" borderId="0" xfId="0" applyFont="1" applyAlignment="1">
      <alignment horizontal="left"/>
    </xf>
    <xf numFmtId="1" fontId="23" fillId="0" borderId="6" xfId="0" applyNumberFormat="1" applyFont="1" applyBorder="1" applyAlignment="1">
      <alignment horizontal="center" vertical="center"/>
    </xf>
    <xf numFmtId="1" fontId="7" fillId="0" borderId="6" xfId="0" applyNumberFormat="1" applyFont="1" applyBorder="1" applyAlignment="1">
      <alignment horizontal="center" vertical="center"/>
    </xf>
    <xf numFmtId="2" fontId="23" fillId="0" borderId="6" xfId="0" applyNumberFormat="1" applyFont="1" applyBorder="1" applyAlignment="1">
      <alignment horizontal="center" vertical="center"/>
    </xf>
    <xf numFmtId="1" fontId="23" fillId="0" borderId="6" xfId="0" applyNumberFormat="1" applyFont="1" applyBorder="1" applyAlignment="1">
      <alignment horizontal="left" vertical="center"/>
    </xf>
    <xf numFmtId="0" fontId="20" fillId="0" borderId="0" xfId="0" applyFont="1"/>
    <xf numFmtId="2" fontId="20" fillId="0" borderId="0" xfId="0" applyNumberFormat="1" applyFont="1" applyAlignment="1">
      <alignment horizontal="center"/>
    </xf>
    <xf numFmtId="2" fontId="8" fillId="0" borderId="0" xfId="0" applyNumberFormat="1" applyFont="1" applyAlignment="1">
      <alignment horizontal="center" vertical="center"/>
    </xf>
    <xf numFmtId="0" fontId="15" fillId="0" borderId="7" xfId="3" applyFont="1" applyBorder="1" applyAlignment="1">
      <alignment vertical="top" wrapText="1"/>
    </xf>
    <xf numFmtId="0" fontId="7" fillId="0" borderId="8" xfId="0" applyFont="1" applyBorder="1" applyAlignment="1">
      <alignment horizontal="center" vertical="center"/>
    </xf>
    <xf numFmtId="2" fontId="7" fillId="0" borderId="8" xfId="0" applyNumberFormat="1" applyFont="1" applyBorder="1" applyAlignment="1">
      <alignment horizontal="center" vertical="center"/>
    </xf>
    <xf numFmtId="164" fontId="7" fillId="0" borderId="8" xfId="0" applyNumberFormat="1" applyFont="1" applyBorder="1" applyAlignment="1">
      <alignment horizontal="center" vertical="center"/>
    </xf>
    <xf numFmtId="2" fontId="10" fillId="0" borderId="8" xfId="0" applyNumberFormat="1" applyFont="1" applyBorder="1" applyAlignment="1">
      <alignment horizontal="center" vertical="center"/>
    </xf>
    <xf numFmtId="165" fontId="10" fillId="0" borderId="8" xfId="0" applyNumberFormat="1" applyFont="1" applyBorder="1" applyAlignment="1">
      <alignment horizontal="center" vertical="center"/>
    </xf>
    <xf numFmtId="1" fontId="10" fillId="0" borderId="8" xfId="0" applyNumberFormat="1" applyFont="1" applyBorder="1" applyAlignment="1">
      <alignment horizontal="center" vertical="center"/>
    </xf>
    <xf numFmtId="165" fontId="7" fillId="0" borderId="8" xfId="0" applyNumberFormat="1" applyFont="1" applyBorder="1" applyAlignment="1">
      <alignment horizontal="center" vertical="center"/>
    </xf>
    <xf numFmtId="1" fontId="7" fillId="0" borderId="8" xfId="0" applyNumberFormat="1" applyFont="1" applyBorder="1" applyAlignment="1">
      <alignment horizontal="center" vertical="center"/>
    </xf>
    <xf numFmtId="1" fontId="23" fillId="0" borderId="8" xfId="0" applyNumberFormat="1" applyFont="1" applyBorder="1" applyAlignment="1">
      <alignment horizontal="center" vertical="center"/>
    </xf>
    <xf numFmtId="164" fontId="7" fillId="0" borderId="8" xfId="0" applyNumberFormat="1" applyFont="1" applyBorder="1" applyAlignment="1">
      <alignment horizontal="center" vertical="center" wrapText="1"/>
    </xf>
    <xf numFmtId="165" fontId="20" fillId="0" borderId="0" xfId="0" applyNumberFormat="1" applyFont="1" applyAlignment="1">
      <alignment horizontal="center" vertical="center"/>
    </xf>
    <xf numFmtId="2" fontId="10" fillId="0" borderId="4" xfId="0" applyNumberFormat="1" applyFont="1" applyBorder="1" applyAlignment="1">
      <alignment horizontal="center"/>
    </xf>
    <xf numFmtId="2" fontId="10" fillId="0" borderId="4" xfId="0" applyNumberFormat="1" applyFont="1" applyBorder="1" applyAlignment="1">
      <alignment horizontal="center" vertical="center"/>
    </xf>
    <xf numFmtId="165" fontId="7" fillId="0" borderId="4" xfId="0" applyNumberFormat="1" applyFont="1" applyBorder="1" applyAlignment="1">
      <alignment horizontal="center"/>
    </xf>
    <xf numFmtId="2" fontId="9" fillId="0" borderId="0" xfId="0" applyNumberFormat="1" applyFont="1" applyAlignment="1">
      <alignment horizontal="right"/>
    </xf>
    <xf numFmtId="165" fontId="9" fillId="0" borderId="0" xfId="0" applyNumberFormat="1" applyFont="1" applyAlignment="1">
      <alignment horizontal="right"/>
    </xf>
    <xf numFmtId="1" fontId="9" fillId="0" borderId="0" xfId="0" applyNumberFormat="1" applyFont="1" applyAlignment="1">
      <alignment horizontal="right"/>
    </xf>
    <xf numFmtId="0" fontId="8" fillId="0" borderId="9" xfId="0" applyFont="1" applyBorder="1" applyAlignment="1">
      <alignment horizontal="center"/>
    </xf>
    <xf numFmtId="1" fontId="8" fillId="0" borderId="9" xfId="0" applyNumberFormat="1" applyFont="1" applyBorder="1" applyAlignment="1">
      <alignment horizontal="center" vertical="center"/>
    </xf>
    <xf numFmtId="166" fontId="8" fillId="0" borderId="9" xfId="0" applyNumberFormat="1" applyFont="1" applyBorder="1" applyAlignment="1">
      <alignment horizontal="center"/>
    </xf>
    <xf numFmtId="165" fontId="8" fillId="0" borderId="9" xfId="0" applyNumberFormat="1" applyFont="1" applyBorder="1" applyAlignment="1">
      <alignment horizontal="center"/>
    </xf>
    <xf numFmtId="165" fontId="8" fillId="0" borderId="9" xfId="0" applyNumberFormat="1" applyFont="1" applyBorder="1" applyAlignment="1">
      <alignment horizontal="center" vertical="center"/>
    </xf>
    <xf numFmtId="2" fontId="8" fillId="0" borderId="9" xfId="0" applyNumberFormat="1" applyFont="1" applyBorder="1" applyAlignment="1">
      <alignment horizontal="center" vertical="center"/>
    </xf>
    <xf numFmtId="0" fontId="8" fillId="0" borderId="9" xfId="0" applyFont="1" applyBorder="1" applyAlignment="1">
      <alignment horizontal="center" vertical="center"/>
    </xf>
    <xf numFmtId="164" fontId="8" fillId="0" borderId="9" xfId="0" applyNumberFormat="1" applyFont="1" applyBorder="1" applyAlignment="1">
      <alignment horizontal="center" vertical="center"/>
    </xf>
    <xf numFmtId="1" fontId="20" fillId="0" borderId="0" xfId="0" applyNumberFormat="1" applyFont="1" applyAlignment="1">
      <alignment horizontal="center" vertical="center"/>
    </xf>
    <xf numFmtId="2" fontId="20" fillId="0" borderId="0" xfId="0" applyNumberFormat="1" applyFont="1" applyAlignment="1">
      <alignment horizontal="center" vertical="center"/>
    </xf>
    <xf numFmtId="1" fontId="20" fillId="0" borderId="0" xfId="0" applyNumberFormat="1" applyFont="1" applyAlignment="1">
      <alignment horizontal="center"/>
    </xf>
    <xf numFmtId="166" fontId="8" fillId="0" borderId="0" xfId="0" applyNumberFormat="1" applyFont="1" applyAlignment="1">
      <alignment horizontal="center" vertical="center"/>
    </xf>
    <xf numFmtId="166" fontId="20" fillId="0" borderId="0" xfId="0" applyNumberFormat="1" applyFont="1" applyAlignment="1">
      <alignment horizontal="center" vertical="center"/>
    </xf>
    <xf numFmtId="0" fontId="12" fillId="0" borderId="0" xfId="0" applyFont="1" applyAlignment="1">
      <alignment horizontal="center"/>
    </xf>
    <xf numFmtId="1" fontId="12" fillId="0" borderId="0" xfId="0" applyNumberFormat="1" applyFont="1" applyAlignment="1">
      <alignment horizontal="center" vertical="center"/>
    </xf>
    <xf numFmtId="1" fontId="12" fillId="0" borderId="0" xfId="0" applyNumberFormat="1" applyFont="1" applyAlignment="1">
      <alignment horizontal="center"/>
    </xf>
    <xf numFmtId="166" fontId="12" fillId="0" borderId="0" xfId="0" applyNumberFormat="1" applyFont="1" applyAlignment="1">
      <alignment horizontal="center"/>
    </xf>
    <xf numFmtId="0" fontId="12" fillId="0" borderId="0" xfId="0" applyFont="1"/>
    <xf numFmtId="2" fontId="12" fillId="0" borderId="0" xfId="0" applyNumberFormat="1" applyFont="1" applyAlignment="1">
      <alignment horizontal="center"/>
    </xf>
    <xf numFmtId="1" fontId="20" fillId="0" borderId="9" xfId="0" applyNumberFormat="1" applyFont="1" applyBorder="1" applyAlignment="1">
      <alignment horizontal="center" vertical="center"/>
    </xf>
    <xf numFmtId="1" fontId="20" fillId="0" borderId="9" xfId="0" applyNumberFormat="1" applyFont="1" applyBorder="1" applyAlignment="1">
      <alignment horizontal="center"/>
    </xf>
    <xf numFmtId="166" fontId="20" fillId="0" borderId="9" xfId="0" applyNumberFormat="1" applyFont="1" applyBorder="1" applyAlignment="1">
      <alignment horizontal="center" vertical="center"/>
    </xf>
    <xf numFmtId="2" fontId="20" fillId="0" borderId="9" xfId="0" applyNumberFormat="1" applyFont="1" applyBorder="1" applyAlignment="1">
      <alignment horizontal="center" vertical="center"/>
    </xf>
    <xf numFmtId="0" fontId="20" fillId="0" borderId="9" xfId="0" applyFont="1" applyBorder="1" applyAlignment="1">
      <alignment horizontal="center"/>
    </xf>
    <xf numFmtId="0" fontId="20" fillId="0" borderId="9" xfId="0" applyFont="1" applyBorder="1" applyAlignment="1">
      <alignment horizontal="left"/>
    </xf>
    <xf numFmtId="1" fontId="8" fillId="0" borderId="9" xfId="0" applyNumberFormat="1" applyFont="1" applyBorder="1" applyAlignment="1">
      <alignment horizontal="center"/>
    </xf>
    <xf numFmtId="165" fontId="20" fillId="0" borderId="0" xfId="0" applyNumberFormat="1" applyFont="1" applyAlignment="1">
      <alignment horizontal="center"/>
    </xf>
    <xf numFmtId="165" fontId="23" fillId="0" borderId="8" xfId="0" applyNumberFormat="1" applyFont="1" applyBorder="1" applyAlignment="1">
      <alignment horizontal="center" vertical="center"/>
    </xf>
    <xf numFmtId="2" fontId="23" fillId="0" borderId="8" xfId="0" applyNumberFormat="1" applyFont="1" applyBorder="1" applyAlignment="1">
      <alignment horizontal="center" vertical="center"/>
    </xf>
    <xf numFmtId="2" fontId="12" fillId="0" borderId="0" xfId="0" applyNumberFormat="1" applyFont="1" applyAlignment="1">
      <alignment horizontal="center" vertical="center"/>
    </xf>
    <xf numFmtId="0" fontId="7" fillId="0" borderId="8" xfId="1" applyFont="1" applyBorder="1" applyAlignment="1">
      <alignment horizontal="center" vertical="center"/>
    </xf>
    <xf numFmtId="0" fontId="8" fillId="0" borderId="0" xfId="1" applyFont="1" applyAlignment="1">
      <alignment horizontal="center" vertical="center"/>
    </xf>
    <xf numFmtId="165" fontId="7" fillId="0" borderId="10" xfId="0" applyNumberFormat="1" applyFont="1" applyBorder="1" applyAlignment="1">
      <alignment horizontal="center" vertical="center"/>
    </xf>
    <xf numFmtId="2" fontId="10" fillId="0" borderId="10" xfId="0" applyNumberFormat="1" applyFont="1" applyBorder="1" applyAlignment="1">
      <alignment horizontal="center" vertical="center"/>
    </xf>
    <xf numFmtId="2" fontId="8" fillId="0" borderId="9" xfId="0" applyNumberFormat="1" applyFont="1" applyBorder="1" applyAlignment="1">
      <alignment horizontal="center"/>
    </xf>
    <xf numFmtId="2" fontId="12" fillId="0" borderId="9" xfId="0" applyNumberFormat="1" applyFont="1" applyBorder="1" applyAlignment="1">
      <alignment horizontal="center" vertical="center"/>
    </xf>
    <xf numFmtId="164" fontId="20" fillId="0" borderId="0" xfId="0" applyNumberFormat="1" applyFont="1" applyAlignment="1">
      <alignment horizontal="center" vertical="center"/>
    </xf>
    <xf numFmtId="165" fontId="12" fillId="0" borderId="0" xfId="0" applyNumberFormat="1" applyFont="1" applyAlignment="1">
      <alignment horizontal="center" vertical="center"/>
    </xf>
    <xf numFmtId="165" fontId="12" fillId="0" borderId="9" xfId="0" applyNumberFormat="1" applyFont="1" applyBorder="1" applyAlignment="1">
      <alignment horizontal="center" vertical="center"/>
    </xf>
    <xf numFmtId="1" fontId="12" fillId="0" borderId="9" xfId="0" applyNumberFormat="1" applyFont="1" applyBorder="1" applyAlignment="1">
      <alignment horizontal="center" vertical="center"/>
    </xf>
    <xf numFmtId="2" fontId="10" fillId="0" borderId="0" xfId="0" applyNumberFormat="1" applyFont="1" applyAlignment="1">
      <alignment horizontal="center" vertical="center"/>
    </xf>
    <xf numFmtId="2" fontId="10" fillId="0" borderId="0" xfId="0" applyNumberFormat="1" applyFont="1" applyAlignment="1">
      <alignment horizontal="center"/>
    </xf>
    <xf numFmtId="2" fontId="7" fillId="0" borderId="0" xfId="0" applyNumberFormat="1" applyFont="1" applyAlignment="1">
      <alignment horizontal="center"/>
    </xf>
    <xf numFmtId="165" fontId="8" fillId="0" borderId="0" xfId="0" applyNumberFormat="1" applyFont="1"/>
    <xf numFmtId="165" fontId="10" fillId="0" borderId="0" xfId="0" applyNumberFormat="1" applyFont="1" applyAlignment="1">
      <alignment horizontal="center" vertical="center"/>
    </xf>
    <xf numFmtId="165" fontId="8" fillId="0" borderId="9" xfId="0" applyNumberFormat="1" applyFont="1" applyBorder="1"/>
    <xf numFmtId="165" fontId="10" fillId="0" borderId="0" xfId="0" applyNumberFormat="1" applyFont="1" applyAlignment="1">
      <alignment horizontal="center"/>
    </xf>
    <xf numFmtId="165" fontId="23" fillId="0" borderId="6" xfId="0" applyNumberFormat="1" applyFont="1" applyBorder="1" applyAlignment="1">
      <alignment horizontal="center" vertical="center"/>
    </xf>
    <xf numFmtId="165" fontId="20" fillId="0" borderId="9" xfId="0" applyNumberFormat="1" applyFont="1" applyBorder="1" applyAlignment="1">
      <alignment horizontal="center" vertical="center"/>
    </xf>
    <xf numFmtId="0" fontId="12" fillId="0" borderId="0" xfId="0" applyFont="1" applyAlignment="1">
      <alignment vertical="center"/>
    </xf>
    <xf numFmtId="0" fontId="8" fillId="0" borderId="0" xfId="0" quotePrefix="1" applyFont="1" applyAlignment="1">
      <alignment vertical="center"/>
    </xf>
    <xf numFmtId="0" fontId="8" fillId="0" borderId="0" xfId="2" applyFont="1" applyAlignment="1">
      <alignment horizontal="center" vertical="center"/>
    </xf>
    <xf numFmtId="165" fontId="7" fillId="0" borderId="0" xfId="0" applyNumberFormat="1" applyFont="1" applyAlignment="1">
      <alignment horizontal="center" vertical="center"/>
    </xf>
    <xf numFmtId="2" fontId="7" fillId="0" borderId="0" xfId="0" applyNumberFormat="1" applyFont="1" applyAlignment="1">
      <alignment horizontal="center" vertical="center"/>
    </xf>
    <xf numFmtId="165" fontId="7" fillId="0" borderId="0" xfId="0" applyNumberFormat="1" applyFont="1" applyAlignment="1">
      <alignment horizontal="center"/>
    </xf>
    <xf numFmtId="1" fontId="20" fillId="0" borderId="0" xfId="0" applyNumberFormat="1" applyFont="1" applyAlignment="1">
      <alignment horizontal="left" vertical="center"/>
    </xf>
    <xf numFmtId="166" fontId="20" fillId="0" borderId="0" xfId="0" applyNumberFormat="1" applyFont="1" applyAlignment="1">
      <alignment horizontal="left" vertical="center"/>
    </xf>
    <xf numFmtId="49" fontId="8" fillId="0" borderId="0" xfId="0" applyNumberFormat="1" applyFont="1" applyAlignment="1">
      <alignment horizontal="center" vertical="center"/>
    </xf>
    <xf numFmtId="0" fontId="8" fillId="0" borderId="0" xfId="0" applyFont="1" applyAlignment="1">
      <alignment horizontal="left" vertical="center"/>
    </xf>
    <xf numFmtId="0" fontId="7" fillId="0" borderId="4" xfId="0" applyFont="1" applyBorder="1" applyAlignment="1">
      <alignment horizontal="center" vertical="center"/>
    </xf>
    <xf numFmtId="166" fontId="7" fillId="0" borderId="4" xfId="0" applyNumberFormat="1" applyFont="1" applyBorder="1" applyAlignment="1">
      <alignment horizontal="center" vertical="center" wrapText="1"/>
    </xf>
    <xf numFmtId="165" fontId="7" fillId="0" borderId="4" xfId="0" applyNumberFormat="1" applyFont="1" applyBorder="1" applyAlignment="1">
      <alignment horizontal="center" vertical="center"/>
    </xf>
    <xf numFmtId="164" fontId="7" fillId="0" borderId="4" xfId="0" applyNumberFormat="1" applyFont="1" applyBorder="1" applyAlignment="1">
      <alignment horizontal="center" vertical="center" wrapText="1"/>
    </xf>
    <xf numFmtId="165" fontId="7" fillId="0" borderId="4"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49" fontId="20" fillId="0" borderId="0" xfId="0" applyNumberFormat="1" applyFont="1" applyAlignment="1">
      <alignment horizontal="center"/>
    </xf>
    <xf numFmtId="49" fontId="8" fillId="0" borderId="0" xfId="0" applyNumberFormat="1" applyFont="1" applyAlignment="1">
      <alignment horizontal="center"/>
    </xf>
    <xf numFmtId="49" fontId="8" fillId="0" borderId="9" xfId="0" applyNumberFormat="1" applyFont="1" applyBorder="1" applyAlignment="1">
      <alignment horizontal="center"/>
    </xf>
    <xf numFmtId="0" fontId="8" fillId="0" borderId="9" xfId="0" applyFont="1" applyBorder="1"/>
    <xf numFmtId="1" fontId="7" fillId="0" borderId="4" xfId="0" applyNumberFormat="1" applyFont="1" applyBorder="1" applyAlignment="1">
      <alignment horizontal="center" vertical="center"/>
    </xf>
    <xf numFmtId="164" fontId="7" fillId="0" borderId="4" xfId="0" applyNumberFormat="1" applyFont="1" applyBorder="1" applyAlignment="1">
      <alignment horizontal="center" vertical="center"/>
    </xf>
    <xf numFmtId="0" fontId="10" fillId="0" borderId="4" xfId="0" applyFont="1" applyBorder="1" applyAlignment="1">
      <alignment horizontal="center"/>
    </xf>
    <xf numFmtId="165" fontId="7" fillId="0" borderId="4" xfId="0" applyNumberFormat="1" applyFont="1" applyBorder="1" applyAlignment="1" applyProtection="1">
      <alignment horizontal="center"/>
      <protection locked="0"/>
    </xf>
    <xf numFmtId="0" fontId="7" fillId="0" borderId="4" xfId="0" applyFont="1" applyBorder="1" applyAlignment="1" applyProtection="1">
      <alignment horizontal="center"/>
      <protection locked="0"/>
    </xf>
    <xf numFmtId="0" fontId="7" fillId="0" borderId="8" xfId="0" applyFont="1" applyBorder="1" applyAlignment="1">
      <alignment horizontal="left" vertical="center"/>
    </xf>
    <xf numFmtId="166" fontId="7" fillId="0" borderId="8" xfId="0" applyNumberFormat="1" applyFont="1" applyBorder="1" applyAlignment="1">
      <alignment horizontal="center" vertical="center"/>
    </xf>
    <xf numFmtId="0" fontId="8" fillId="0" borderId="0" xfId="0" applyFont="1" applyAlignment="1">
      <alignment horizontal="left" vertical="top" wrapText="1"/>
    </xf>
    <xf numFmtId="0" fontId="15" fillId="0" borderId="12" xfId="0" applyFont="1" applyBorder="1" applyAlignment="1">
      <alignment vertical="top" wrapText="1"/>
    </xf>
    <xf numFmtId="0" fontId="15" fillId="2" borderId="12" xfId="0" applyFont="1" applyFill="1" applyBorder="1" applyAlignment="1">
      <alignment vertical="top" wrapText="1"/>
    </xf>
    <xf numFmtId="0" fontId="15" fillId="0" borderId="12" xfId="0" applyFont="1" applyBorder="1" applyAlignment="1">
      <alignment wrapText="1"/>
    </xf>
    <xf numFmtId="0" fontId="15" fillId="0" borderId="0" xfId="0" applyFont="1" applyAlignment="1">
      <alignment vertical="center" wrapText="1"/>
    </xf>
    <xf numFmtId="0" fontId="23" fillId="0" borderId="6" xfId="0" applyFont="1" applyBorder="1" applyAlignment="1">
      <alignment vertical="center"/>
    </xf>
    <xf numFmtId="0" fontId="20" fillId="0" borderId="9" xfId="0" applyFont="1" applyBorder="1" applyAlignment="1">
      <alignment vertical="center"/>
    </xf>
    <xf numFmtId="166" fontId="23" fillId="0" borderId="6" xfId="0" applyNumberFormat="1" applyFont="1" applyBorder="1" applyAlignment="1">
      <alignment horizontal="center" vertical="center"/>
    </xf>
    <xf numFmtId="0" fontId="7" fillId="0" borderId="4" xfId="0" applyFont="1" applyBorder="1" applyAlignment="1">
      <alignment vertical="center"/>
    </xf>
    <xf numFmtId="0" fontId="7" fillId="0" borderId="4" xfId="1" applyFont="1" applyBorder="1" applyAlignment="1">
      <alignment horizontal="left" vertical="center"/>
    </xf>
    <xf numFmtId="0" fontId="20" fillId="0" borderId="5" xfId="0" applyFont="1" applyBorder="1" applyAlignment="1">
      <alignment horizontal="left"/>
    </xf>
    <xf numFmtId="0" fontId="31" fillId="0" borderId="0" xfId="0" applyFont="1"/>
    <xf numFmtId="0" fontId="32" fillId="0" borderId="0" xfId="0" applyFont="1"/>
    <xf numFmtId="0" fontId="15" fillId="0" borderId="0" xfId="0" applyFont="1" applyAlignment="1">
      <alignment horizontal="left" vertical="center"/>
    </xf>
    <xf numFmtId="0" fontId="7" fillId="0" borderId="4" xfId="0" applyFont="1" applyBorder="1" applyAlignment="1">
      <alignment horizontal="left" vertical="center"/>
    </xf>
    <xf numFmtId="1" fontId="8" fillId="0" borderId="0" xfId="0" applyNumberFormat="1" applyFont="1" applyAlignment="1">
      <alignment horizontal="left"/>
    </xf>
    <xf numFmtId="1" fontId="8" fillId="0" borderId="9" xfId="0" applyNumberFormat="1" applyFont="1" applyBorder="1" applyAlignment="1">
      <alignment horizontal="left"/>
    </xf>
    <xf numFmtId="0" fontId="8" fillId="0" borderId="9" xfId="0" applyFont="1" applyBorder="1" applyAlignment="1">
      <alignment horizontal="left" vertical="center"/>
    </xf>
    <xf numFmtId="0" fontId="2" fillId="0" borderId="0" xfId="0" applyFont="1" applyAlignment="1">
      <alignment horizontal="left" vertical="center"/>
    </xf>
    <xf numFmtId="0" fontId="23" fillId="0" borderId="8" xfId="0" applyFont="1" applyBorder="1" applyAlignment="1">
      <alignment horizontal="left" vertical="center"/>
    </xf>
    <xf numFmtId="0" fontId="20" fillId="0" borderId="0" xfId="0" applyFont="1" applyAlignment="1">
      <alignment horizontal="left" vertical="center"/>
    </xf>
    <xf numFmtId="0" fontId="20" fillId="0" borderId="9" xfId="0" applyFont="1" applyBorder="1" applyAlignment="1">
      <alignment horizontal="left" vertical="center"/>
    </xf>
    <xf numFmtId="0" fontId="15" fillId="0" borderId="0" xfId="0" applyFont="1" applyAlignment="1">
      <alignment horizontal="left" vertical="center" wrapText="1"/>
    </xf>
    <xf numFmtId="0" fontId="7" fillId="0" borderId="8" xfId="1" applyFont="1" applyBorder="1" applyAlignment="1">
      <alignment vertical="center"/>
    </xf>
    <xf numFmtId="0" fontId="8" fillId="0" borderId="9" xfId="0" applyFont="1" applyBorder="1" applyAlignment="1">
      <alignment vertical="center"/>
    </xf>
    <xf numFmtId="0" fontId="16" fillId="0" borderId="0" xfId="0" applyFont="1" applyAlignment="1">
      <alignment horizontal="left" vertical="center"/>
    </xf>
    <xf numFmtId="0" fontId="7" fillId="0" borderId="8" xfId="0" applyFont="1" applyBorder="1" applyAlignment="1">
      <alignment vertical="center"/>
    </xf>
    <xf numFmtId="0" fontId="8" fillId="0" borderId="0" xfId="1" applyFont="1" applyAlignment="1">
      <alignment vertical="center"/>
    </xf>
    <xf numFmtId="0" fontId="8" fillId="0" borderId="9" xfId="0" applyFont="1" applyBorder="1" applyAlignment="1">
      <alignment horizontal="left"/>
    </xf>
    <xf numFmtId="2" fontId="7" fillId="0" borderId="10" xfId="0" applyNumberFormat="1" applyFont="1" applyBorder="1" applyAlignment="1">
      <alignment horizontal="center" vertical="center"/>
    </xf>
    <xf numFmtId="164" fontId="7" fillId="0" borderId="10" xfId="0" applyNumberFormat="1" applyFont="1" applyBorder="1" applyAlignment="1">
      <alignment horizontal="center" vertical="center"/>
    </xf>
    <xf numFmtId="2" fontId="9" fillId="0" borderId="0" xfId="0" applyNumberFormat="1" applyFont="1" applyAlignment="1">
      <alignment horizontal="center" vertical="center"/>
    </xf>
    <xf numFmtId="2" fontId="9" fillId="0" borderId="9" xfId="0" applyNumberFormat="1" applyFont="1" applyBorder="1" applyAlignment="1">
      <alignment horizontal="center" vertical="center"/>
    </xf>
    <xf numFmtId="0" fontId="33" fillId="0" borderId="9" xfId="0" applyFont="1" applyBorder="1" applyAlignment="1">
      <alignment horizontal="center" vertical="center"/>
    </xf>
    <xf numFmtId="2" fontId="8" fillId="0" borderId="9" xfId="0" quotePrefix="1" applyNumberFormat="1" applyFont="1" applyBorder="1" applyAlignment="1">
      <alignment horizontal="center" vertical="center"/>
    </xf>
    <xf numFmtId="164" fontId="20" fillId="0" borderId="9" xfId="0" applyNumberFormat="1" applyFont="1" applyBorder="1" applyAlignment="1">
      <alignment horizontal="center" vertical="center"/>
    </xf>
    <xf numFmtId="164" fontId="9" fillId="0" borderId="0" xfId="0" applyNumberFormat="1" applyFont="1" applyAlignment="1">
      <alignment horizontal="center" vertical="center"/>
    </xf>
    <xf numFmtId="0" fontId="8" fillId="0" borderId="10" xfId="0" applyFont="1" applyBorder="1" applyAlignment="1">
      <alignment horizontal="center"/>
    </xf>
    <xf numFmtId="164" fontId="9" fillId="0" borderId="9" xfId="0" applyNumberFormat="1" applyFont="1" applyBorder="1" applyAlignment="1">
      <alignment horizontal="center" vertical="center"/>
    </xf>
    <xf numFmtId="0" fontId="20" fillId="0" borderId="0" xfId="0" applyFont="1" applyAlignment="1">
      <alignment horizontal="left" vertical="top" wrapText="1"/>
    </xf>
    <xf numFmtId="0" fontId="8" fillId="0" borderId="0" xfId="0" applyFont="1" applyAlignment="1">
      <alignment horizontal="left" vertical="top" wrapText="1"/>
    </xf>
    <xf numFmtId="0" fontId="28" fillId="0" borderId="0" xfId="0" applyFont="1" applyAlignment="1">
      <alignment horizontal="left" vertical="center" wrapText="1"/>
    </xf>
    <xf numFmtId="0" fontId="8" fillId="0" borderId="11" xfId="0" applyFont="1" applyBorder="1" applyAlignment="1">
      <alignment horizontal="left" wrapText="1"/>
    </xf>
    <xf numFmtId="0" fontId="3" fillId="0" borderId="0" xfId="0" applyFont="1" applyAlignment="1">
      <alignment horizontal="left" vertical="center" wrapText="1"/>
    </xf>
    <xf numFmtId="0" fontId="15" fillId="0" borderId="0" xfId="0" applyFont="1" applyAlignment="1">
      <alignment horizontal="left" vertical="center" wrapText="1"/>
    </xf>
    <xf numFmtId="0" fontId="16" fillId="0" borderId="0" xfId="0" applyFont="1" applyAlignment="1">
      <alignment horizontal="left" vertical="center" wrapText="1"/>
    </xf>
    <xf numFmtId="15" fontId="8" fillId="0" borderId="0" xfId="0" applyNumberFormat="1" applyFont="1" applyAlignment="1">
      <alignment horizontal="left" vertical="center"/>
    </xf>
  </cellXfs>
  <cellStyles count="4">
    <cellStyle name="Normal" xfId="0" builtinId="0"/>
    <cellStyle name="Normal 2" xfId="2" xr:uid="{00000000-0005-0000-0000-000001000000}"/>
    <cellStyle name="Normal 3" xfId="1" xr:uid="{00000000-0005-0000-0000-000002000000}"/>
    <cellStyle name="Normal 5" xfId="3"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4503419</xdr:colOff>
      <xdr:row>0</xdr:row>
      <xdr:rowOff>47625</xdr:rowOff>
    </xdr:from>
    <xdr:to>
      <xdr:col>0</xdr:col>
      <xdr:colOff>6067424</xdr:colOff>
      <xdr:row>1</xdr:row>
      <xdr:rowOff>179070</xdr:rowOff>
    </xdr:to>
    <xdr:pic>
      <xdr:nvPicPr>
        <xdr:cNvPr id="2" name="Picture 1" descr="GovMB_Logo_blk">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03419" y="47625"/>
          <a:ext cx="156400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N29"/>
  <sheetViews>
    <sheetView tabSelected="1" workbookViewId="0"/>
  </sheetViews>
  <sheetFormatPr defaultColWidth="9" defaultRowHeight="15"/>
  <cols>
    <col min="1" max="1" width="117.28515625" style="16" customWidth="1"/>
    <col min="2" max="2" width="51.28515625" style="16" customWidth="1"/>
    <col min="3" max="16384" width="9" style="16"/>
  </cols>
  <sheetData>
    <row r="1" spans="1:2">
      <c r="A1" s="25" t="s">
        <v>18</v>
      </c>
    </row>
    <row r="2" spans="1:2">
      <c r="A2" s="15" t="s">
        <v>490</v>
      </c>
    </row>
    <row r="3" spans="1:2" ht="15" customHeight="1">
      <c r="A3" s="26"/>
    </row>
    <row r="4" spans="1:2" ht="39.75" customHeight="1">
      <c r="A4" s="17" t="s">
        <v>491</v>
      </c>
    </row>
    <row r="5" spans="1:2" ht="9.6" customHeight="1">
      <c r="A5" s="26"/>
    </row>
    <row r="6" spans="1:2">
      <c r="A6" s="14" t="s">
        <v>467</v>
      </c>
      <c r="B6" s="27"/>
    </row>
    <row r="7" spans="1:2">
      <c r="A7" s="28"/>
    </row>
    <row r="8" spans="1:2" ht="287.25" customHeight="1">
      <c r="A8" s="15" t="s">
        <v>519</v>
      </c>
    </row>
    <row r="9" spans="1:2" ht="15" customHeight="1">
      <c r="A9" s="15"/>
    </row>
    <row r="10" spans="1:2" ht="60">
      <c r="A10" s="15" t="s">
        <v>544</v>
      </c>
    </row>
    <row r="11" spans="1:2">
      <c r="A11" s="15"/>
    </row>
    <row r="12" spans="1:2" ht="90">
      <c r="A12" s="39" t="s">
        <v>424</v>
      </c>
    </row>
    <row r="13" spans="1:2" ht="37.5" customHeight="1">
      <c r="A13" s="145" t="s">
        <v>19</v>
      </c>
    </row>
    <row r="14" spans="1:2" ht="45">
      <c r="A14" s="14" t="s">
        <v>492</v>
      </c>
    </row>
    <row r="15" spans="1:2">
      <c r="A15" s="13"/>
    </row>
    <row r="16" spans="1:2">
      <c r="A16" s="41" t="s">
        <v>493</v>
      </c>
    </row>
    <row r="17" spans="1:66">
      <c r="A17" s="40"/>
    </row>
    <row r="18" spans="1:66">
      <c r="A18" s="41" t="s">
        <v>196</v>
      </c>
    </row>
    <row r="19" spans="1:66" ht="45">
      <c r="A19" s="148" t="s">
        <v>494</v>
      </c>
    </row>
    <row r="20" spans="1:66" ht="19.5" customHeight="1">
      <c r="A20" s="148" t="s">
        <v>495</v>
      </c>
    </row>
    <row r="21" spans="1:66" s="9" customFormat="1" ht="30">
      <c r="A21" s="166" t="s">
        <v>498</v>
      </c>
      <c r="B21" s="4"/>
      <c r="C21" s="49"/>
      <c r="D21" s="49"/>
      <c r="E21" s="7"/>
      <c r="F21" s="49"/>
      <c r="G21" s="49"/>
      <c r="H21" s="7"/>
      <c r="I21" s="49"/>
      <c r="J21" s="49"/>
      <c r="K21" s="49"/>
      <c r="L21" s="49"/>
      <c r="M21" s="35"/>
      <c r="N21" s="49"/>
      <c r="O21" s="7"/>
      <c r="P21" s="7"/>
      <c r="Q21" s="49"/>
      <c r="R21" s="49"/>
      <c r="S21" s="49"/>
      <c r="T21" s="35"/>
      <c r="U21" s="49"/>
      <c r="V21" s="7"/>
      <c r="W21" s="49"/>
      <c r="X21" s="35"/>
      <c r="Y21" s="49"/>
      <c r="Z21" s="49"/>
      <c r="AA21" s="49"/>
      <c r="AB21" s="49"/>
      <c r="AC21" s="49"/>
      <c r="AD21" s="49"/>
      <c r="AE21" s="49"/>
      <c r="AF21" s="49"/>
      <c r="AG21" s="49"/>
      <c r="AH21" s="7"/>
      <c r="AI21" s="7"/>
      <c r="AJ21" s="49"/>
      <c r="AK21" s="49"/>
      <c r="AL21" s="35"/>
      <c r="AM21" s="35"/>
      <c r="AN21" s="49"/>
      <c r="AO21" s="49"/>
      <c r="AP21" s="35"/>
      <c r="AQ21" s="7"/>
      <c r="AR21" s="49"/>
      <c r="AS21" s="35"/>
      <c r="AT21" s="35"/>
      <c r="AU21" s="49"/>
      <c r="AV21" s="49"/>
      <c r="AW21" s="7"/>
      <c r="AX21" s="49"/>
      <c r="AY21" s="49"/>
      <c r="AZ21" s="49"/>
      <c r="BA21" s="49"/>
      <c r="BB21" s="49"/>
      <c r="BC21" s="35"/>
      <c r="BD21" s="35"/>
      <c r="BE21" s="49"/>
      <c r="BF21" s="49"/>
      <c r="BG21" s="35"/>
      <c r="BH21" s="35"/>
      <c r="BI21" s="4"/>
      <c r="BJ21" s="4"/>
      <c r="BK21" s="4"/>
      <c r="BL21" s="4"/>
      <c r="BM21" s="4"/>
      <c r="BN21" s="4"/>
    </row>
    <row r="23" spans="1:66" s="30" customFormat="1" ht="90">
      <c r="A23" s="50" t="s">
        <v>425</v>
      </c>
      <c r="B23" s="29"/>
    </row>
    <row r="24" spans="1:66" ht="7.15" customHeight="1">
      <c r="A24" s="146"/>
    </row>
    <row r="25" spans="1:66">
      <c r="A25" s="147" t="s">
        <v>159</v>
      </c>
      <c r="B25" s="31"/>
    </row>
    <row r="26" spans="1:66">
      <c r="A26" s="147" t="s">
        <v>160</v>
      </c>
    </row>
    <row r="27" spans="1:66">
      <c r="A27" s="147" t="s">
        <v>161</v>
      </c>
    </row>
    <row r="28" spans="1:66">
      <c r="A28" s="147" t="s">
        <v>496</v>
      </c>
    </row>
    <row r="29" spans="1:66">
      <c r="A29" s="147" t="s">
        <v>497</v>
      </c>
    </row>
  </sheetData>
  <pageMargins left="0.75" right="0.75" top="0.7" bottom="0.7" header="0.5" footer="0.5"/>
  <pageSetup scale="84" fitToHeight="0" orientation="portrait" horizontalDpi="4294967294" vertic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N86"/>
  <sheetViews>
    <sheetView workbookViewId="0"/>
  </sheetViews>
  <sheetFormatPr defaultColWidth="9.140625" defaultRowHeight="12.75"/>
  <cols>
    <col min="1" max="1" width="15" style="126" customWidth="1"/>
    <col min="2" max="2" width="14.85546875" style="4" bestFit="1" customWidth="1"/>
    <col min="3" max="3" width="16.28515625" style="7" bestFit="1" customWidth="1"/>
    <col min="4" max="4" width="10.85546875" style="8" bestFit="1" customWidth="1"/>
    <col min="5" max="5" width="12.28515625" style="8" bestFit="1" customWidth="1"/>
    <col min="6" max="6" width="13.7109375" style="4" bestFit="1" customWidth="1"/>
    <col min="7" max="7" width="11.28515625" style="4" bestFit="1" customWidth="1"/>
    <col min="8" max="8" width="10.140625" style="4" bestFit="1" customWidth="1"/>
    <col min="9" max="10" width="7.140625" style="4" bestFit="1" customWidth="1"/>
    <col min="11" max="11" width="10.28515625" style="49" bestFit="1" customWidth="1"/>
    <col min="12" max="12" width="7" style="49" bestFit="1" customWidth="1"/>
    <col min="13" max="13" width="7.28515625" style="49" bestFit="1" customWidth="1"/>
    <col min="14" max="14" width="9.140625" style="4"/>
    <col min="15" max="15" width="7.7109375" style="49" bestFit="1" customWidth="1"/>
    <col min="16" max="16" width="7" style="49" bestFit="1" customWidth="1"/>
    <col min="17" max="17" width="8.7109375" style="35" bestFit="1" customWidth="1"/>
    <col min="18" max="20" width="7.28515625" style="49" bestFit="1" customWidth="1"/>
    <col min="21" max="21" width="7.140625" style="4" bestFit="1" customWidth="1"/>
    <col min="22" max="22" width="7.140625" style="49" bestFit="1" customWidth="1"/>
    <col min="23" max="23" width="7.28515625" style="35" bestFit="1" customWidth="1"/>
    <col min="24" max="24" width="7.7109375" style="49" bestFit="1" customWidth="1"/>
    <col min="25" max="25" width="7" style="49" bestFit="1" customWidth="1"/>
    <col min="26" max="26" width="7.28515625" style="49" bestFit="1" customWidth="1"/>
    <col min="27" max="27" width="10.28515625" style="49" bestFit="1" customWidth="1"/>
    <col min="28" max="30" width="7.7109375" style="49" bestFit="1" customWidth="1"/>
    <col min="31" max="31" width="7.28515625" style="49" bestFit="1" customWidth="1"/>
    <col min="32" max="33" width="7.7109375" style="49" bestFit="1" customWidth="1"/>
    <col min="34" max="34" width="8.7109375" style="8" bestFit="1" customWidth="1"/>
    <col min="35" max="36" width="9.140625" style="7"/>
    <col min="37" max="37" width="9.28515625" style="49" bestFit="1" customWidth="1"/>
    <col min="38" max="38" width="9.28515625" style="8" bestFit="1" customWidth="1"/>
    <col min="39" max="39" width="8.140625" style="49" bestFit="1" customWidth="1"/>
    <col min="40" max="40" width="9.85546875" style="49" bestFit="1" customWidth="1"/>
    <col min="41" max="41" width="9.140625" style="49"/>
    <col min="42" max="42" width="7.7109375" style="35" bestFit="1" customWidth="1"/>
    <col min="43" max="43" width="7.140625" style="35" bestFit="1" customWidth="1"/>
    <col min="44" max="44" width="9.7109375" style="8" bestFit="1" customWidth="1"/>
    <col min="45" max="45" width="7.7109375" style="49" bestFit="1" customWidth="1"/>
    <col min="46" max="46" width="7.140625" style="49" bestFit="1" customWidth="1"/>
    <col min="47" max="47" width="7.7109375" style="35" bestFit="1" customWidth="1"/>
    <col min="48" max="48" width="6.28515625" style="4" bestFit="1" customWidth="1"/>
    <col min="49" max="49" width="7.28515625" style="49" bestFit="1" customWidth="1"/>
    <col min="50" max="50" width="7.140625" style="35" bestFit="1" customWidth="1"/>
    <col min="51" max="51" width="7.28515625" style="35" bestFit="1" customWidth="1"/>
    <col min="52" max="52" width="8" style="49" bestFit="1" customWidth="1"/>
    <col min="53" max="53" width="7.28515625" style="49" bestFit="1" customWidth="1"/>
    <col min="54" max="54" width="7" style="4" bestFit="1" customWidth="1"/>
    <col min="55" max="58" width="9.140625" style="49"/>
    <col min="59" max="59" width="9.140625" style="8"/>
    <col min="60" max="60" width="9.140625" style="49"/>
    <col min="61" max="61" width="9.140625" style="35"/>
    <col min="62" max="62" width="9.140625" style="4"/>
    <col min="63" max="64" width="9.140625" style="49"/>
    <col min="65" max="66" width="9.140625" style="35"/>
    <col min="67" max="16384" width="9.140625" style="4"/>
  </cols>
  <sheetData>
    <row r="1" spans="1:66" ht="20.25" customHeight="1">
      <c r="A1" s="157" t="s">
        <v>525</v>
      </c>
      <c r="B1" s="36"/>
      <c r="C1" s="36"/>
      <c r="D1" s="36"/>
      <c r="E1" s="36"/>
      <c r="F1" s="36"/>
      <c r="J1" s="36"/>
    </row>
    <row r="2" spans="1:66" ht="14.25">
      <c r="A2" s="142" t="s">
        <v>99</v>
      </c>
      <c r="B2" s="51" t="s">
        <v>202</v>
      </c>
      <c r="C2" s="51" t="s">
        <v>203</v>
      </c>
      <c r="D2" s="143" t="s">
        <v>106</v>
      </c>
      <c r="E2" s="143" t="s">
        <v>107</v>
      </c>
      <c r="F2" s="52" t="s">
        <v>157</v>
      </c>
      <c r="G2" s="52" t="s">
        <v>158</v>
      </c>
      <c r="H2" s="53" t="s">
        <v>155</v>
      </c>
      <c r="I2" s="53" t="s">
        <v>152</v>
      </c>
      <c r="J2" s="53" t="s">
        <v>31</v>
      </c>
      <c r="K2" s="52" t="s">
        <v>484</v>
      </c>
      <c r="L2" s="52" t="s">
        <v>32</v>
      </c>
      <c r="M2" s="52" t="s">
        <v>445</v>
      </c>
      <c r="N2" s="57" t="s">
        <v>33</v>
      </c>
      <c r="O2" s="52" t="s">
        <v>132</v>
      </c>
      <c r="P2" s="52" t="s">
        <v>151</v>
      </c>
      <c r="Q2" s="57" t="s">
        <v>172</v>
      </c>
      <c r="R2" s="52" t="s">
        <v>147</v>
      </c>
      <c r="S2" s="52" t="s">
        <v>49</v>
      </c>
      <c r="T2" s="52" t="s">
        <v>34</v>
      </c>
      <c r="U2" s="58" t="s">
        <v>35</v>
      </c>
      <c r="V2" s="52" t="s">
        <v>36</v>
      </c>
      <c r="W2" s="57" t="s">
        <v>134</v>
      </c>
      <c r="X2" s="52" t="s">
        <v>142</v>
      </c>
      <c r="Y2" s="52" t="s">
        <v>144</v>
      </c>
      <c r="Z2" s="52" t="s">
        <v>52</v>
      </c>
      <c r="AA2" s="52" t="s">
        <v>485</v>
      </c>
      <c r="AB2" s="52" t="s">
        <v>135</v>
      </c>
      <c r="AC2" s="52" t="s">
        <v>141</v>
      </c>
      <c r="AD2" s="52" t="s">
        <v>136</v>
      </c>
      <c r="AE2" s="52" t="s">
        <v>37</v>
      </c>
      <c r="AF2" s="52" t="s">
        <v>231</v>
      </c>
      <c r="AG2" s="52" t="s">
        <v>143</v>
      </c>
      <c r="AH2" s="53" t="s">
        <v>486</v>
      </c>
      <c r="AI2" s="58" t="s">
        <v>48</v>
      </c>
      <c r="AJ2" s="58" t="s">
        <v>131</v>
      </c>
      <c r="AK2" s="52" t="s">
        <v>171</v>
      </c>
      <c r="AL2" s="53" t="s">
        <v>170</v>
      </c>
      <c r="AM2" s="52" t="s">
        <v>38</v>
      </c>
      <c r="AN2" s="52" t="s">
        <v>197</v>
      </c>
      <c r="AO2" s="52" t="s">
        <v>146</v>
      </c>
      <c r="AP2" s="57" t="s">
        <v>50</v>
      </c>
      <c r="AQ2" s="57" t="s">
        <v>39</v>
      </c>
      <c r="AR2" s="53" t="s">
        <v>487</v>
      </c>
      <c r="AS2" s="52" t="s">
        <v>150</v>
      </c>
      <c r="AT2" s="52" t="s">
        <v>140</v>
      </c>
      <c r="AU2" s="57" t="s">
        <v>40</v>
      </c>
      <c r="AV2" s="53" t="s">
        <v>180</v>
      </c>
      <c r="AW2" s="52" t="s">
        <v>41</v>
      </c>
      <c r="AX2" s="57" t="s">
        <v>175</v>
      </c>
      <c r="AY2" s="57" t="s">
        <v>42</v>
      </c>
      <c r="AZ2" s="52" t="s">
        <v>51</v>
      </c>
      <c r="BA2" s="52" t="s">
        <v>148</v>
      </c>
      <c r="BB2" s="57" t="s">
        <v>137</v>
      </c>
      <c r="BC2" s="52" t="s">
        <v>43</v>
      </c>
      <c r="BD2" s="52" t="s">
        <v>53</v>
      </c>
      <c r="BE2" s="52" t="s">
        <v>149</v>
      </c>
      <c r="BF2" s="52" t="s">
        <v>44</v>
      </c>
      <c r="BG2" s="53" t="s">
        <v>488</v>
      </c>
      <c r="BH2" s="52" t="s">
        <v>45</v>
      </c>
      <c r="BI2" s="57" t="s">
        <v>133</v>
      </c>
      <c r="BJ2" s="57" t="s">
        <v>46</v>
      </c>
      <c r="BK2" s="52" t="s">
        <v>138</v>
      </c>
      <c r="BL2" s="52" t="s">
        <v>54</v>
      </c>
      <c r="BM2" s="57" t="s">
        <v>47</v>
      </c>
      <c r="BN2" s="100" t="s">
        <v>139</v>
      </c>
    </row>
    <row r="3" spans="1:66">
      <c r="A3" s="159" t="s">
        <v>283</v>
      </c>
      <c r="B3" s="22">
        <v>898408.3</v>
      </c>
      <c r="C3" s="22">
        <v>6245188.1399999997</v>
      </c>
      <c r="D3" s="24">
        <v>56.184387999999998</v>
      </c>
      <c r="E3" s="24">
        <v>-92.576237000000006</v>
      </c>
      <c r="F3" s="18">
        <v>4.45</v>
      </c>
      <c r="G3" s="6">
        <v>4.55</v>
      </c>
      <c r="H3" s="6" t="s">
        <v>214</v>
      </c>
      <c r="I3" s="18" t="s">
        <v>219</v>
      </c>
      <c r="J3" s="4">
        <v>0.04</v>
      </c>
      <c r="K3" s="49">
        <v>2.0299999999999998</v>
      </c>
      <c r="L3" s="49">
        <v>5.68</v>
      </c>
      <c r="M3" s="49">
        <v>0.01</v>
      </c>
      <c r="N3" s="4">
        <v>60</v>
      </c>
      <c r="O3" s="49">
        <v>0.45</v>
      </c>
      <c r="P3" s="49">
        <v>0.14000000000000001</v>
      </c>
      <c r="Q3" s="35">
        <v>17.8</v>
      </c>
      <c r="R3" s="49">
        <v>0.2</v>
      </c>
      <c r="S3" s="49">
        <v>28.2</v>
      </c>
      <c r="T3" s="49">
        <v>8.81</v>
      </c>
      <c r="U3" s="4">
        <v>38</v>
      </c>
      <c r="V3" s="49">
        <v>0.97</v>
      </c>
      <c r="W3" s="35">
        <v>20.9</v>
      </c>
      <c r="X3" s="49">
        <v>1.71</v>
      </c>
      <c r="Y3" s="49">
        <v>0.77</v>
      </c>
      <c r="Z3" s="49">
        <v>0.49</v>
      </c>
      <c r="AA3" s="49">
        <v>2.66</v>
      </c>
      <c r="AB3" s="49">
        <v>3.02</v>
      </c>
      <c r="AC3" s="49">
        <v>2.42</v>
      </c>
      <c r="AD3" s="4" t="s">
        <v>444</v>
      </c>
      <c r="AE3" s="49">
        <v>0.41</v>
      </c>
      <c r="AF3" s="49">
        <v>0.1</v>
      </c>
      <c r="AG3" s="49">
        <v>0.27</v>
      </c>
      <c r="AH3" s="8">
        <v>0.35299999999999998</v>
      </c>
      <c r="AI3" s="4">
        <v>15</v>
      </c>
      <c r="AJ3" s="4">
        <v>20</v>
      </c>
      <c r="AK3" s="49">
        <v>4.53</v>
      </c>
      <c r="AL3" s="8">
        <v>4.8000000000000001E-2</v>
      </c>
      <c r="AM3" s="49">
        <v>0.49</v>
      </c>
      <c r="AN3" s="49">
        <v>0.12</v>
      </c>
      <c r="AO3" s="49">
        <v>0.21</v>
      </c>
      <c r="AP3" s="35">
        <v>12.4</v>
      </c>
      <c r="AQ3" s="35">
        <v>24.8</v>
      </c>
      <c r="AR3" s="8">
        <v>0.106</v>
      </c>
      <c r="AS3" s="49">
        <v>7.89</v>
      </c>
      <c r="AT3" s="49">
        <v>3.36</v>
      </c>
      <c r="AU3" s="35">
        <v>20.3</v>
      </c>
      <c r="AV3" s="4">
        <v>867</v>
      </c>
      <c r="AW3" s="49">
        <v>0.14000000000000001</v>
      </c>
      <c r="AX3" s="35">
        <v>3</v>
      </c>
      <c r="AY3" s="35">
        <v>3.8</v>
      </c>
      <c r="AZ3" s="49">
        <v>2.3199999999999998</v>
      </c>
      <c r="BA3" s="49">
        <v>0.48</v>
      </c>
      <c r="BB3" s="4">
        <v>64</v>
      </c>
      <c r="BC3" s="4" t="s">
        <v>444</v>
      </c>
      <c r="BD3" s="49">
        <v>0.26</v>
      </c>
      <c r="BE3" s="49">
        <v>0.02</v>
      </c>
      <c r="BF3" s="49">
        <v>5.62</v>
      </c>
      <c r="BG3" s="8">
        <v>7.8E-2</v>
      </c>
      <c r="BH3" s="49">
        <v>1.1200000000000001</v>
      </c>
      <c r="BI3" s="35">
        <v>29.2</v>
      </c>
      <c r="BJ3" s="4" t="s">
        <v>446</v>
      </c>
      <c r="BK3" s="49">
        <v>6.25</v>
      </c>
      <c r="BL3" s="49">
        <v>0.6</v>
      </c>
      <c r="BM3" s="35">
        <v>49.2</v>
      </c>
      <c r="BN3" s="35">
        <v>23</v>
      </c>
    </row>
    <row r="4" spans="1:66">
      <c r="A4" s="159" t="s">
        <v>284</v>
      </c>
      <c r="B4" s="22">
        <v>898408.3</v>
      </c>
      <c r="C4" s="22">
        <v>6245188.1399999997</v>
      </c>
      <c r="D4" s="24">
        <v>56.184387999999998</v>
      </c>
      <c r="E4" s="24">
        <v>-92.576237000000006</v>
      </c>
      <c r="F4" s="18">
        <v>6.45</v>
      </c>
      <c r="G4" s="6">
        <v>6.55</v>
      </c>
      <c r="H4" s="6" t="s">
        <v>215</v>
      </c>
      <c r="I4" s="18" t="s">
        <v>219</v>
      </c>
      <c r="J4" s="4">
        <v>0.03</v>
      </c>
      <c r="K4" s="49">
        <v>1.68</v>
      </c>
      <c r="L4" s="49">
        <v>4.91</v>
      </c>
      <c r="M4" s="49">
        <v>0.01</v>
      </c>
      <c r="N4" s="4">
        <v>49</v>
      </c>
      <c r="O4" s="49">
        <v>0.35</v>
      </c>
      <c r="P4" s="49">
        <v>0.12</v>
      </c>
      <c r="Q4" s="35">
        <v>16.7</v>
      </c>
      <c r="R4" s="49">
        <v>0.18</v>
      </c>
      <c r="S4" s="49">
        <v>25</v>
      </c>
      <c r="T4" s="49">
        <v>7.02</v>
      </c>
      <c r="U4" s="4">
        <v>34</v>
      </c>
      <c r="V4" s="49">
        <v>0.79</v>
      </c>
      <c r="W4" s="35">
        <v>15.6</v>
      </c>
      <c r="X4" s="49">
        <v>1.42</v>
      </c>
      <c r="Y4" s="49">
        <v>0.64</v>
      </c>
      <c r="Z4" s="49">
        <v>0.4</v>
      </c>
      <c r="AA4" s="49">
        <v>2.23</v>
      </c>
      <c r="AB4" s="49">
        <v>2.61</v>
      </c>
      <c r="AC4" s="49">
        <v>2.0499999999999998</v>
      </c>
      <c r="AD4" s="4" t="s">
        <v>444</v>
      </c>
      <c r="AE4" s="49">
        <v>0.36</v>
      </c>
      <c r="AF4" s="49">
        <v>0.11</v>
      </c>
      <c r="AG4" s="49">
        <v>0.23</v>
      </c>
      <c r="AH4" s="8">
        <v>0.28499999999999998</v>
      </c>
      <c r="AI4" s="4">
        <v>14</v>
      </c>
      <c r="AJ4" s="4">
        <v>16</v>
      </c>
      <c r="AK4" s="49">
        <v>4.97</v>
      </c>
      <c r="AL4" s="8">
        <v>3.9E-2</v>
      </c>
      <c r="AM4" s="49">
        <v>0.47</v>
      </c>
      <c r="AN4" s="49">
        <v>0.12</v>
      </c>
      <c r="AO4" s="49">
        <v>0.18</v>
      </c>
      <c r="AP4" s="35">
        <v>10.6</v>
      </c>
      <c r="AQ4" s="35">
        <v>20.9</v>
      </c>
      <c r="AR4" s="8">
        <v>9.8000000000000004E-2</v>
      </c>
      <c r="AS4" s="49">
        <v>6.51</v>
      </c>
      <c r="AT4" s="49">
        <v>2.87</v>
      </c>
      <c r="AU4" s="35">
        <v>17.8</v>
      </c>
      <c r="AV4" s="4">
        <v>661</v>
      </c>
      <c r="AW4" s="49">
        <v>0.09</v>
      </c>
      <c r="AX4" s="35">
        <v>2.5</v>
      </c>
      <c r="AY4" s="35">
        <v>2.9</v>
      </c>
      <c r="AZ4" s="49">
        <v>1.95</v>
      </c>
      <c r="BA4" s="49">
        <v>0.43</v>
      </c>
      <c r="BB4" s="4">
        <v>55</v>
      </c>
      <c r="BC4" s="4" t="s">
        <v>444</v>
      </c>
      <c r="BD4" s="49">
        <v>0.21</v>
      </c>
      <c r="BE4" s="49">
        <v>0.01</v>
      </c>
      <c r="BF4" s="49">
        <v>4.9800000000000004</v>
      </c>
      <c r="BG4" s="8">
        <v>7.0999999999999994E-2</v>
      </c>
      <c r="BH4" s="49">
        <v>1.04</v>
      </c>
      <c r="BI4" s="35">
        <v>23.7</v>
      </c>
      <c r="BJ4" s="4" t="s">
        <v>446</v>
      </c>
      <c r="BK4" s="49">
        <v>5.26</v>
      </c>
      <c r="BL4" s="49">
        <v>0.51</v>
      </c>
      <c r="BM4" s="35">
        <v>40.4</v>
      </c>
      <c r="BN4" s="35">
        <v>20.6</v>
      </c>
    </row>
    <row r="5" spans="1:66">
      <c r="A5" s="159" t="s">
        <v>285</v>
      </c>
      <c r="B5" s="22">
        <v>898408.3</v>
      </c>
      <c r="C5" s="22">
        <v>6245188.1399999997</v>
      </c>
      <c r="D5" s="24">
        <v>56.184387999999998</v>
      </c>
      <c r="E5" s="24">
        <v>-92.576237000000006</v>
      </c>
      <c r="F5" s="18">
        <v>7.95</v>
      </c>
      <c r="G5" s="6">
        <v>8.0500000000000007</v>
      </c>
      <c r="H5" s="6" t="s">
        <v>216</v>
      </c>
      <c r="I5" s="18" t="s">
        <v>219</v>
      </c>
      <c r="J5" s="4">
        <v>0.05</v>
      </c>
      <c r="K5" s="49">
        <v>2.61</v>
      </c>
      <c r="L5" s="49">
        <v>5.92</v>
      </c>
      <c r="M5" s="49">
        <v>0.01</v>
      </c>
      <c r="N5" s="4">
        <v>79</v>
      </c>
      <c r="O5" s="49">
        <v>0.55000000000000004</v>
      </c>
      <c r="P5" s="49">
        <v>0.18</v>
      </c>
      <c r="Q5" s="35">
        <v>16.600000000000001</v>
      </c>
      <c r="R5" s="49">
        <v>0.22</v>
      </c>
      <c r="S5" s="49">
        <v>33.4</v>
      </c>
      <c r="T5" s="49">
        <v>9.4700000000000006</v>
      </c>
      <c r="U5" s="4">
        <v>45</v>
      </c>
      <c r="V5" s="49">
        <v>1.1299999999999999</v>
      </c>
      <c r="W5" s="35">
        <v>26.9</v>
      </c>
      <c r="X5" s="49">
        <v>2.06</v>
      </c>
      <c r="Y5" s="49">
        <v>0.91</v>
      </c>
      <c r="Z5" s="49">
        <v>0.6</v>
      </c>
      <c r="AA5" s="49">
        <v>3.19</v>
      </c>
      <c r="AB5" s="49">
        <v>4.01</v>
      </c>
      <c r="AC5" s="49">
        <v>2.94</v>
      </c>
      <c r="AD5" s="4" t="s">
        <v>444</v>
      </c>
      <c r="AE5" s="49">
        <v>0.41</v>
      </c>
      <c r="AF5" s="49">
        <v>0.14000000000000001</v>
      </c>
      <c r="AG5" s="49">
        <v>0.32</v>
      </c>
      <c r="AH5" s="8">
        <v>0.41499999999999998</v>
      </c>
      <c r="AI5" s="4">
        <v>20</v>
      </c>
      <c r="AJ5" s="4">
        <v>23</v>
      </c>
      <c r="AK5" s="49">
        <v>4.5199999999999996</v>
      </c>
      <c r="AL5" s="8">
        <v>4.1000000000000002E-2</v>
      </c>
      <c r="AM5" s="49">
        <v>0.56999999999999995</v>
      </c>
      <c r="AN5" s="49">
        <v>0.14000000000000001</v>
      </c>
      <c r="AO5" s="49">
        <v>0.15</v>
      </c>
      <c r="AP5" s="35">
        <v>15.6</v>
      </c>
      <c r="AQ5" s="35">
        <v>28.6</v>
      </c>
      <c r="AR5" s="8">
        <v>0.107</v>
      </c>
      <c r="AS5" s="49">
        <v>9.39</v>
      </c>
      <c r="AT5" s="49">
        <v>4.2300000000000004</v>
      </c>
      <c r="AU5" s="35">
        <v>26.4</v>
      </c>
      <c r="AV5" s="4">
        <v>422</v>
      </c>
      <c r="AW5" s="49">
        <v>0.13</v>
      </c>
      <c r="AX5" s="35">
        <v>3.9</v>
      </c>
      <c r="AY5" s="35">
        <v>4</v>
      </c>
      <c r="AZ5" s="49">
        <v>2.89</v>
      </c>
      <c r="BA5" s="49">
        <v>0.59</v>
      </c>
      <c r="BB5" s="4">
        <v>65</v>
      </c>
      <c r="BC5" s="4" t="s">
        <v>444</v>
      </c>
      <c r="BD5" s="49">
        <v>0.3</v>
      </c>
      <c r="BE5" s="49">
        <v>0.02</v>
      </c>
      <c r="BF5" s="49">
        <v>7.18</v>
      </c>
      <c r="BG5" s="8">
        <v>9.1999999999999998E-2</v>
      </c>
      <c r="BH5" s="49">
        <v>2.25</v>
      </c>
      <c r="BI5" s="35">
        <v>36.700000000000003</v>
      </c>
      <c r="BJ5" s="4">
        <v>0.4</v>
      </c>
      <c r="BK5" s="49">
        <v>7.64</v>
      </c>
      <c r="BL5" s="49">
        <v>0.71</v>
      </c>
      <c r="BM5" s="35">
        <v>62.5</v>
      </c>
      <c r="BN5" s="35">
        <v>24.5</v>
      </c>
    </row>
    <row r="6" spans="1:66">
      <c r="A6" s="159" t="s">
        <v>287</v>
      </c>
      <c r="B6" s="22">
        <v>898408.3</v>
      </c>
      <c r="C6" s="22">
        <v>6245188.1399999997</v>
      </c>
      <c r="D6" s="24">
        <v>56.184387999999998</v>
      </c>
      <c r="E6" s="24">
        <v>-92.576237000000006</v>
      </c>
      <c r="F6" s="18">
        <v>8.9499999999999993</v>
      </c>
      <c r="G6" s="6">
        <v>9.0500000000000007</v>
      </c>
      <c r="H6" s="6" t="s">
        <v>217</v>
      </c>
      <c r="I6" s="18" t="s">
        <v>219</v>
      </c>
      <c r="J6" s="4">
        <v>0.02</v>
      </c>
      <c r="K6" s="49">
        <v>1.0900000000000001</v>
      </c>
      <c r="L6" s="49">
        <v>3.99</v>
      </c>
      <c r="M6" s="49">
        <v>0.01</v>
      </c>
      <c r="N6" s="4">
        <v>45</v>
      </c>
      <c r="O6" s="49">
        <v>0.25</v>
      </c>
      <c r="P6" s="49">
        <v>0.09</v>
      </c>
      <c r="Q6" s="35">
        <v>16</v>
      </c>
      <c r="R6" s="49">
        <v>0.16</v>
      </c>
      <c r="S6" s="49">
        <v>19.3</v>
      </c>
      <c r="T6" s="49">
        <v>4.83</v>
      </c>
      <c r="U6" s="4">
        <v>24</v>
      </c>
      <c r="V6" s="49">
        <v>0.56000000000000005</v>
      </c>
      <c r="W6" s="35">
        <v>10.7</v>
      </c>
      <c r="X6" s="49">
        <v>1.31</v>
      </c>
      <c r="Y6" s="49">
        <v>0.57999999999999996</v>
      </c>
      <c r="Z6" s="49">
        <v>0.36</v>
      </c>
      <c r="AA6" s="49">
        <v>1.66</v>
      </c>
      <c r="AB6" s="49">
        <v>1.74</v>
      </c>
      <c r="AC6" s="49">
        <v>1.82</v>
      </c>
      <c r="AD6" s="4" t="s">
        <v>444</v>
      </c>
      <c r="AE6" s="49">
        <v>0.26</v>
      </c>
      <c r="AF6" s="49">
        <v>0.12</v>
      </c>
      <c r="AG6" s="49">
        <v>0.2</v>
      </c>
      <c r="AH6" s="8">
        <v>0.18099999999999999</v>
      </c>
      <c r="AI6" s="4">
        <v>10</v>
      </c>
      <c r="AJ6" s="4">
        <v>11</v>
      </c>
      <c r="AK6" s="49">
        <v>4.8499999999999996</v>
      </c>
      <c r="AL6" s="8">
        <v>3.4000000000000002E-2</v>
      </c>
      <c r="AM6" s="49">
        <v>0.22</v>
      </c>
      <c r="AN6" s="49">
        <v>0.03</v>
      </c>
      <c r="AO6" s="49">
        <v>0.12</v>
      </c>
      <c r="AP6" s="35">
        <v>8.66</v>
      </c>
      <c r="AQ6" s="35">
        <v>14.8</v>
      </c>
      <c r="AR6" s="8">
        <v>0.1</v>
      </c>
      <c r="AS6" s="49">
        <v>5.01</v>
      </c>
      <c r="AT6" s="49">
        <v>2.31</v>
      </c>
      <c r="AU6" s="35">
        <v>10.5</v>
      </c>
      <c r="AV6" s="4">
        <v>330</v>
      </c>
      <c r="AW6" s="49">
        <v>0.09</v>
      </c>
      <c r="AX6" s="35">
        <v>1.9</v>
      </c>
      <c r="AY6" s="35">
        <v>2.7</v>
      </c>
      <c r="AZ6" s="49">
        <v>1.69</v>
      </c>
      <c r="BA6" s="49">
        <v>0.26</v>
      </c>
      <c r="BB6" s="4">
        <v>52</v>
      </c>
      <c r="BC6" s="4" t="s">
        <v>444</v>
      </c>
      <c r="BD6" s="49">
        <v>0.2</v>
      </c>
      <c r="BE6" s="49">
        <v>0.01</v>
      </c>
      <c r="BF6" s="49">
        <v>3.52</v>
      </c>
      <c r="BG6" s="8">
        <v>4.2999999999999997E-2</v>
      </c>
      <c r="BH6" s="49">
        <v>0.68</v>
      </c>
      <c r="BI6" s="35">
        <v>16.8</v>
      </c>
      <c r="BJ6" s="4" t="s">
        <v>446</v>
      </c>
      <c r="BK6" s="49">
        <v>4.84</v>
      </c>
      <c r="BL6" s="49">
        <v>0.45</v>
      </c>
      <c r="BM6" s="35">
        <v>28.7</v>
      </c>
      <c r="BN6" s="35">
        <v>14.7</v>
      </c>
    </row>
    <row r="7" spans="1:66">
      <c r="A7" s="159" t="s">
        <v>289</v>
      </c>
      <c r="B7" s="22">
        <v>898408.3</v>
      </c>
      <c r="C7" s="22">
        <v>6245188.1399999997</v>
      </c>
      <c r="D7" s="24">
        <v>56.184387999999998</v>
      </c>
      <c r="E7" s="24">
        <v>-92.576237000000006</v>
      </c>
      <c r="F7" s="18">
        <v>9.9499999999999993</v>
      </c>
      <c r="G7" s="6">
        <v>10.050000000000001</v>
      </c>
      <c r="H7" s="6" t="s">
        <v>218</v>
      </c>
      <c r="I7" s="18" t="s">
        <v>219</v>
      </c>
      <c r="J7" s="4">
        <v>0.04</v>
      </c>
      <c r="K7" s="49">
        <v>1.67</v>
      </c>
      <c r="L7" s="49">
        <v>6.13</v>
      </c>
      <c r="M7" s="49" t="s">
        <v>444</v>
      </c>
      <c r="N7" s="4">
        <v>54</v>
      </c>
      <c r="O7" s="49">
        <v>0.4</v>
      </c>
      <c r="P7" s="49">
        <v>0.13</v>
      </c>
      <c r="Q7" s="35">
        <v>19.100000000000001</v>
      </c>
      <c r="R7" s="49">
        <v>0.24</v>
      </c>
      <c r="S7" s="49">
        <v>25.8</v>
      </c>
      <c r="T7" s="49">
        <v>7.71</v>
      </c>
      <c r="U7" s="4">
        <v>37</v>
      </c>
      <c r="V7" s="49">
        <v>0.67</v>
      </c>
      <c r="W7" s="35">
        <v>19.100000000000001</v>
      </c>
      <c r="X7" s="49">
        <v>1.65</v>
      </c>
      <c r="Y7" s="49">
        <v>0.74</v>
      </c>
      <c r="Z7" s="49">
        <v>0.47</v>
      </c>
      <c r="AA7" s="49">
        <v>2.37</v>
      </c>
      <c r="AB7" s="49">
        <v>2.44</v>
      </c>
      <c r="AC7" s="49">
        <v>2.29</v>
      </c>
      <c r="AD7" s="4" t="s">
        <v>444</v>
      </c>
      <c r="AE7" s="49">
        <v>0.33</v>
      </c>
      <c r="AF7" s="49">
        <v>0.12</v>
      </c>
      <c r="AG7" s="49">
        <v>0.26</v>
      </c>
      <c r="AH7" s="8">
        <v>0.27400000000000002</v>
      </c>
      <c r="AI7" s="4">
        <v>14</v>
      </c>
      <c r="AJ7" s="4">
        <v>17</v>
      </c>
      <c r="AK7" s="49">
        <v>4.87</v>
      </c>
      <c r="AL7" s="8">
        <v>4.5999999999999999E-2</v>
      </c>
      <c r="AM7" s="49">
        <v>0.62</v>
      </c>
      <c r="AN7" s="49">
        <v>0.06</v>
      </c>
      <c r="AO7" s="49">
        <v>0.18</v>
      </c>
      <c r="AP7" s="35">
        <v>11.1</v>
      </c>
      <c r="AQ7" s="35">
        <v>24.7</v>
      </c>
      <c r="AR7" s="8">
        <v>0.10199999999999999</v>
      </c>
      <c r="AS7" s="49">
        <v>7.45</v>
      </c>
      <c r="AT7" s="49">
        <v>2.96</v>
      </c>
      <c r="AU7" s="35">
        <v>14.5</v>
      </c>
      <c r="AV7" s="4">
        <v>672</v>
      </c>
      <c r="AW7" s="49">
        <v>0.15</v>
      </c>
      <c r="AX7" s="35">
        <v>2.7</v>
      </c>
      <c r="AY7" s="35">
        <v>3.7</v>
      </c>
      <c r="AZ7" s="49">
        <v>2.16</v>
      </c>
      <c r="BA7" s="49">
        <v>0.42</v>
      </c>
      <c r="BB7" s="4">
        <v>72</v>
      </c>
      <c r="BC7" s="4" t="s">
        <v>444</v>
      </c>
      <c r="BD7" s="49">
        <v>0.24</v>
      </c>
      <c r="BE7" s="49">
        <v>0.02</v>
      </c>
      <c r="BF7" s="49">
        <v>4.66</v>
      </c>
      <c r="BG7" s="8">
        <v>5.3999999999999999E-2</v>
      </c>
      <c r="BH7" s="49">
        <v>1.23</v>
      </c>
      <c r="BI7" s="35">
        <v>23.7</v>
      </c>
      <c r="BJ7" s="4" t="s">
        <v>446</v>
      </c>
      <c r="BK7" s="49">
        <v>6.24</v>
      </c>
      <c r="BL7" s="49">
        <v>0.59</v>
      </c>
      <c r="BM7" s="35">
        <v>44.8</v>
      </c>
      <c r="BN7" s="35">
        <v>18.100000000000001</v>
      </c>
    </row>
    <row r="8" spans="1:66">
      <c r="A8" s="159" t="s">
        <v>290</v>
      </c>
      <c r="B8" s="22">
        <v>898408.3</v>
      </c>
      <c r="C8" s="22">
        <v>6245188.1399999997</v>
      </c>
      <c r="D8" s="24">
        <v>56.184387999999998</v>
      </c>
      <c r="E8" s="24">
        <v>-92.576237000000006</v>
      </c>
      <c r="F8" s="18">
        <v>12.45</v>
      </c>
      <c r="G8" s="6">
        <v>12.55</v>
      </c>
      <c r="H8" s="6" t="s">
        <v>221</v>
      </c>
      <c r="I8" s="18" t="s">
        <v>219</v>
      </c>
      <c r="J8" s="4">
        <v>0.04</v>
      </c>
      <c r="K8" s="49">
        <v>1.52</v>
      </c>
      <c r="L8" s="49">
        <v>4.8</v>
      </c>
      <c r="M8" s="49">
        <v>0.02</v>
      </c>
      <c r="N8" s="4">
        <v>42</v>
      </c>
      <c r="O8" s="49">
        <v>0.33</v>
      </c>
      <c r="P8" s="49">
        <v>0.16</v>
      </c>
      <c r="Q8" s="35">
        <v>19.399999999999999</v>
      </c>
      <c r="R8" s="49">
        <v>0.18</v>
      </c>
      <c r="S8" s="49">
        <v>23</v>
      </c>
      <c r="T8" s="49">
        <v>6.48</v>
      </c>
      <c r="U8" s="4">
        <v>33</v>
      </c>
      <c r="V8" s="49">
        <v>0.63</v>
      </c>
      <c r="W8" s="35">
        <v>15.6</v>
      </c>
      <c r="X8" s="49">
        <v>1.48</v>
      </c>
      <c r="Y8" s="49">
        <v>0.68</v>
      </c>
      <c r="Z8" s="49">
        <v>0.42</v>
      </c>
      <c r="AA8" s="49">
        <v>2.09</v>
      </c>
      <c r="AB8" s="49">
        <v>2.21</v>
      </c>
      <c r="AC8" s="49">
        <v>2.0499999999999998</v>
      </c>
      <c r="AD8" s="4" t="s">
        <v>444</v>
      </c>
      <c r="AE8" s="49">
        <v>0.24</v>
      </c>
      <c r="AF8" s="49">
        <v>0.13</v>
      </c>
      <c r="AG8" s="49">
        <v>0.23</v>
      </c>
      <c r="AH8" s="8">
        <v>0.23699999999999999</v>
      </c>
      <c r="AI8" s="4">
        <v>11</v>
      </c>
      <c r="AJ8" s="4">
        <v>15</v>
      </c>
      <c r="AK8" s="49">
        <v>4.97</v>
      </c>
      <c r="AL8" s="8">
        <v>4.2000000000000003E-2</v>
      </c>
      <c r="AM8" s="49">
        <v>0.38</v>
      </c>
      <c r="AN8" s="49">
        <v>0.06</v>
      </c>
      <c r="AO8" s="49">
        <v>0.15</v>
      </c>
      <c r="AP8" s="35">
        <v>10</v>
      </c>
      <c r="AQ8" s="35">
        <v>19.8</v>
      </c>
      <c r="AR8" s="8">
        <v>9.4E-2</v>
      </c>
      <c r="AS8" s="49">
        <v>6.56</v>
      </c>
      <c r="AT8" s="49">
        <v>2.68</v>
      </c>
      <c r="AU8" s="35">
        <v>13.3</v>
      </c>
      <c r="AV8" s="4">
        <v>452</v>
      </c>
      <c r="AW8" s="49">
        <v>0.09</v>
      </c>
      <c r="AX8" s="35">
        <v>2.6</v>
      </c>
      <c r="AY8" s="35">
        <v>3.8</v>
      </c>
      <c r="AZ8" s="49">
        <v>1.94</v>
      </c>
      <c r="BA8" s="49">
        <v>0.35</v>
      </c>
      <c r="BB8" s="4">
        <v>66</v>
      </c>
      <c r="BC8" s="4" t="s">
        <v>444</v>
      </c>
      <c r="BD8" s="49">
        <v>0.22</v>
      </c>
      <c r="BE8" s="49">
        <v>0.02</v>
      </c>
      <c r="BF8" s="49">
        <v>4.34</v>
      </c>
      <c r="BG8" s="8">
        <v>6.7000000000000004E-2</v>
      </c>
      <c r="BH8" s="49">
        <v>1.06</v>
      </c>
      <c r="BI8" s="35">
        <v>22.1</v>
      </c>
      <c r="BJ8" s="4" t="s">
        <v>446</v>
      </c>
      <c r="BK8" s="49">
        <v>5.56</v>
      </c>
      <c r="BL8" s="49">
        <v>0.54</v>
      </c>
      <c r="BM8" s="35">
        <v>39.1</v>
      </c>
      <c r="BN8" s="35">
        <v>15.8</v>
      </c>
    </row>
    <row r="9" spans="1:66">
      <c r="A9" s="159" t="s">
        <v>291</v>
      </c>
      <c r="B9" s="22">
        <v>898408.3</v>
      </c>
      <c r="C9" s="22">
        <v>6245188.1399999997</v>
      </c>
      <c r="D9" s="24">
        <v>56.184387999999998</v>
      </c>
      <c r="E9" s="24">
        <v>-92.576237000000006</v>
      </c>
      <c r="F9" s="18">
        <v>14.45</v>
      </c>
      <c r="G9" s="6">
        <v>14.55</v>
      </c>
      <c r="H9" s="6" t="s">
        <v>270</v>
      </c>
      <c r="I9" s="18" t="s">
        <v>219</v>
      </c>
      <c r="J9" s="4">
        <v>0.03</v>
      </c>
      <c r="K9" s="49">
        <v>1.46</v>
      </c>
      <c r="L9" s="49">
        <v>4.8600000000000003</v>
      </c>
      <c r="M9" s="49">
        <v>0.01</v>
      </c>
      <c r="N9" s="4">
        <v>34</v>
      </c>
      <c r="O9" s="49">
        <v>0.32</v>
      </c>
      <c r="P9" s="49">
        <v>0.1</v>
      </c>
      <c r="Q9" s="35">
        <v>20.2</v>
      </c>
      <c r="R9" s="49">
        <v>0.18</v>
      </c>
      <c r="S9" s="49">
        <v>22.8</v>
      </c>
      <c r="T9" s="49">
        <v>5.8</v>
      </c>
      <c r="U9" s="4">
        <v>32</v>
      </c>
      <c r="V9" s="49">
        <v>0.61</v>
      </c>
      <c r="W9" s="35">
        <v>16.100000000000001</v>
      </c>
      <c r="X9" s="49">
        <v>1.47</v>
      </c>
      <c r="Y9" s="49">
        <v>0.67</v>
      </c>
      <c r="Z9" s="49">
        <v>0.4</v>
      </c>
      <c r="AA9" s="49">
        <v>2.02</v>
      </c>
      <c r="AB9" s="49">
        <v>2.06</v>
      </c>
      <c r="AC9" s="49">
        <v>2.02</v>
      </c>
      <c r="AD9" s="4" t="s">
        <v>444</v>
      </c>
      <c r="AE9" s="49">
        <v>0.27</v>
      </c>
      <c r="AF9" s="49">
        <v>0.11</v>
      </c>
      <c r="AG9" s="49">
        <v>0.24</v>
      </c>
      <c r="AH9" s="8">
        <v>0.22</v>
      </c>
      <c r="AI9" s="4">
        <v>12</v>
      </c>
      <c r="AJ9" s="4">
        <v>15</v>
      </c>
      <c r="AK9" s="49">
        <v>5.18</v>
      </c>
      <c r="AL9" s="8">
        <v>0.04</v>
      </c>
      <c r="AM9" s="49">
        <v>0.31</v>
      </c>
      <c r="AN9" s="49">
        <v>0.05</v>
      </c>
      <c r="AO9" s="49">
        <v>0.16</v>
      </c>
      <c r="AP9" s="35">
        <v>9.8000000000000007</v>
      </c>
      <c r="AQ9" s="35">
        <v>18</v>
      </c>
      <c r="AR9" s="8">
        <v>9.5000000000000001E-2</v>
      </c>
      <c r="AS9" s="49">
        <v>6.03</v>
      </c>
      <c r="AT9" s="49">
        <v>2.62</v>
      </c>
      <c r="AU9" s="35">
        <v>12.2</v>
      </c>
      <c r="AV9" s="4">
        <v>318</v>
      </c>
      <c r="AW9" s="49">
        <v>0.12</v>
      </c>
      <c r="AX9" s="35">
        <v>2.4</v>
      </c>
      <c r="AY9" s="35">
        <v>3.5</v>
      </c>
      <c r="AZ9" s="49">
        <v>1.87</v>
      </c>
      <c r="BA9" s="49">
        <v>0.36</v>
      </c>
      <c r="BB9" s="4">
        <v>66</v>
      </c>
      <c r="BC9" s="4" t="s">
        <v>444</v>
      </c>
      <c r="BD9" s="49">
        <v>0.22</v>
      </c>
      <c r="BE9" s="49">
        <v>0.01</v>
      </c>
      <c r="BF9" s="49">
        <v>4.03</v>
      </c>
      <c r="BG9" s="8">
        <v>6.6000000000000003E-2</v>
      </c>
      <c r="BH9" s="49">
        <v>0.99</v>
      </c>
      <c r="BI9" s="35">
        <v>20.6</v>
      </c>
      <c r="BJ9" s="4">
        <v>1.4</v>
      </c>
      <c r="BK9" s="49">
        <v>5.5</v>
      </c>
      <c r="BL9" s="49">
        <v>0.52</v>
      </c>
      <c r="BM9" s="35">
        <v>37.4</v>
      </c>
      <c r="BN9" s="35">
        <v>15.8</v>
      </c>
    </row>
    <row r="10" spans="1:66">
      <c r="A10" s="159" t="s">
        <v>292</v>
      </c>
      <c r="B10" s="22">
        <v>898408.3</v>
      </c>
      <c r="C10" s="22">
        <v>6245188.1399999997</v>
      </c>
      <c r="D10" s="24">
        <v>56.184387999999998</v>
      </c>
      <c r="E10" s="24">
        <v>-92.576237000000006</v>
      </c>
      <c r="F10" s="18">
        <v>16.149999999999999</v>
      </c>
      <c r="G10" s="6">
        <v>16.25</v>
      </c>
      <c r="H10" s="6" t="s">
        <v>273</v>
      </c>
      <c r="I10" s="18" t="s">
        <v>219</v>
      </c>
      <c r="J10" s="4">
        <v>0.03</v>
      </c>
      <c r="K10" s="49">
        <v>1.3</v>
      </c>
      <c r="L10" s="49">
        <v>5.04</v>
      </c>
      <c r="M10" s="49">
        <v>0.01</v>
      </c>
      <c r="N10" s="4">
        <v>41</v>
      </c>
      <c r="O10" s="49">
        <v>0.28000000000000003</v>
      </c>
      <c r="P10" s="49">
        <v>0.09</v>
      </c>
      <c r="Q10" s="35">
        <v>20.5</v>
      </c>
      <c r="R10" s="49">
        <v>0.19</v>
      </c>
      <c r="S10" s="49">
        <v>21.4</v>
      </c>
      <c r="T10" s="49">
        <v>4.9800000000000004</v>
      </c>
      <c r="U10" s="4">
        <v>30</v>
      </c>
      <c r="V10" s="49">
        <v>0.57999999999999996</v>
      </c>
      <c r="W10" s="35">
        <v>14</v>
      </c>
      <c r="X10" s="49">
        <v>1.44</v>
      </c>
      <c r="Y10" s="49">
        <v>0.66</v>
      </c>
      <c r="Z10" s="49">
        <v>0.4</v>
      </c>
      <c r="AA10" s="49">
        <v>1.84</v>
      </c>
      <c r="AB10" s="49">
        <v>1.93</v>
      </c>
      <c r="AC10" s="49">
        <v>1.98</v>
      </c>
      <c r="AD10" s="4" t="s">
        <v>444</v>
      </c>
      <c r="AE10" s="49">
        <v>0.28999999999999998</v>
      </c>
      <c r="AF10" s="49">
        <v>0.08</v>
      </c>
      <c r="AG10" s="49">
        <v>0.23</v>
      </c>
      <c r="AH10" s="8">
        <v>0.19800000000000001</v>
      </c>
      <c r="AI10" s="4">
        <v>11</v>
      </c>
      <c r="AJ10" s="4">
        <v>13</v>
      </c>
      <c r="AK10" s="49">
        <v>5.3</v>
      </c>
      <c r="AL10" s="8">
        <v>3.6999999999999998E-2</v>
      </c>
      <c r="AM10" s="49">
        <v>0.3</v>
      </c>
      <c r="AN10" s="49">
        <v>0.06</v>
      </c>
      <c r="AO10" s="49">
        <v>0.19</v>
      </c>
      <c r="AP10" s="35">
        <v>9.44</v>
      </c>
      <c r="AQ10" s="35">
        <v>16.7</v>
      </c>
      <c r="AR10" s="8">
        <v>9.1999999999999998E-2</v>
      </c>
      <c r="AS10" s="49">
        <v>5.66</v>
      </c>
      <c r="AT10" s="49">
        <v>2.5299999999999998</v>
      </c>
      <c r="AU10" s="35">
        <v>11</v>
      </c>
      <c r="AV10" s="4">
        <v>281</v>
      </c>
      <c r="AW10" s="49">
        <v>0.11</v>
      </c>
      <c r="AX10" s="35">
        <v>2.2999999999999998</v>
      </c>
      <c r="AY10" s="35">
        <v>3.7</v>
      </c>
      <c r="AZ10" s="49">
        <v>1.85</v>
      </c>
      <c r="BA10" s="49">
        <v>0.3</v>
      </c>
      <c r="BB10" s="4">
        <v>67</v>
      </c>
      <c r="BC10" s="4" t="s">
        <v>444</v>
      </c>
      <c r="BD10" s="49">
        <v>0.21</v>
      </c>
      <c r="BE10" s="49">
        <v>0.01</v>
      </c>
      <c r="BF10" s="49">
        <v>3.83</v>
      </c>
      <c r="BG10" s="8">
        <v>6.0999999999999999E-2</v>
      </c>
      <c r="BH10" s="49">
        <v>0.9</v>
      </c>
      <c r="BI10" s="35">
        <v>19.3</v>
      </c>
      <c r="BJ10" s="4" t="s">
        <v>446</v>
      </c>
      <c r="BK10" s="49">
        <v>5.5</v>
      </c>
      <c r="BL10" s="49">
        <v>0.52</v>
      </c>
      <c r="BM10" s="35">
        <v>34.700000000000003</v>
      </c>
      <c r="BN10" s="35">
        <v>16.3</v>
      </c>
    </row>
    <row r="11" spans="1:66">
      <c r="A11" s="159" t="s">
        <v>293</v>
      </c>
      <c r="B11" s="22">
        <v>898408.3</v>
      </c>
      <c r="C11" s="22">
        <v>6245188.1399999997</v>
      </c>
      <c r="D11" s="24">
        <v>56.184387999999998</v>
      </c>
      <c r="E11" s="24">
        <v>-92.576237000000006</v>
      </c>
      <c r="F11" s="18">
        <v>17.350000000000001</v>
      </c>
      <c r="G11" s="6">
        <v>17.45</v>
      </c>
      <c r="H11" s="6" t="s">
        <v>275</v>
      </c>
      <c r="I11" s="18" t="s">
        <v>219</v>
      </c>
      <c r="J11" s="4">
        <v>0.04</v>
      </c>
      <c r="K11" s="49">
        <v>1.95</v>
      </c>
      <c r="L11" s="49">
        <v>5.49</v>
      </c>
      <c r="M11" s="49">
        <v>0.01</v>
      </c>
      <c r="N11" s="4">
        <v>61</v>
      </c>
      <c r="O11" s="49">
        <v>0.46</v>
      </c>
      <c r="P11" s="49">
        <v>0.14000000000000001</v>
      </c>
      <c r="Q11" s="35">
        <v>18.7</v>
      </c>
      <c r="R11" s="49">
        <v>0.2</v>
      </c>
      <c r="S11" s="49">
        <v>28.8</v>
      </c>
      <c r="T11" s="49">
        <v>8.56</v>
      </c>
      <c r="U11" s="4">
        <v>37</v>
      </c>
      <c r="V11" s="49">
        <v>0.79</v>
      </c>
      <c r="W11" s="35">
        <v>19.600000000000001</v>
      </c>
      <c r="X11" s="49">
        <v>1.78</v>
      </c>
      <c r="Y11" s="49">
        <v>0.78</v>
      </c>
      <c r="Z11" s="49">
        <v>0.53</v>
      </c>
      <c r="AA11" s="49">
        <v>2.4700000000000002</v>
      </c>
      <c r="AB11" s="49">
        <v>3.03</v>
      </c>
      <c r="AC11" s="49">
        <v>2.6</v>
      </c>
      <c r="AD11" s="4" t="s">
        <v>444</v>
      </c>
      <c r="AE11" s="49">
        <v>0.36</v>
      </c>
      <c r="AF11" s="49">
        <v>0.09</v>
      </c>
      <c r="AG11" s="49">
        <v>0.28000000000000003</v>
      </c>
      <c r="AH11" s="8">
        <v>0.33200000000000002</v>
      </c>
      <c r="AI11" s="4">
        <v>16</v>
      </c>
      <c r="AJ11" s="4">
        <v>19</v>
      </c>
      <c r="AK11" s="49">
        <v>5.24</v>
      </c>
      <c r="AL11" s="8">
        <v>4.3999999999999997E-2</v>
      </c>
      <c r="AM11" s="49">
        <v>0.36</v>
      </c>
      <c r="AN11" s="49">
        <v>0.06</v>
      </c>
      <c r="AO11" s="49">
        <v>0.17</v>
      </c>
      <c r="AP11" s="35">
        <v>13</v>
      </c>
      <c r="AQ11" s="35">
        <v>25.2</v>
      </c>
      <c r="AR11" s="8">
        <v>9.6000000000000002E-2</v>
      </c>
      <c r="AS11" s="49">
        <v>7.66</v>
      </c>
      <c r="AT11" s="49">
        <v>3.49</v>
      </c>
      <c r="AU11" s="35">
        <v>19.2</v>
      </c>
      <c r="AV11" s="4">
        <v>621</v>
      </c>
      <c r="AW11" s="49">
        <v>0.1</v>
      </c>
      <c r="AX11" s="35">
        <v>3.2</v>
      </c>
      <c r="AY11" s="35">
        <v>4.5</v>
      </c>
      <c r="AZ11" s="49">
        <v>2.4300000000000002</v>
      </c>
      <c r="BA11" s="49">
        <v>0.53</v>
      </c>
      <c r="BB11" s="4">
        <v>67</v>
      </c>
      <c r="BC11" s="4" t="s">
        <v>444</v>
      </c>
      <c r="BD11" s="49">
        <v>0.27</v>
      </c>
      <c r="BE11" s="49">
        <v>0.02</v>
      </c>
      <c r="BF11" s="49">
        <v>5.76</v>
      </c>
      <c r="BG11" s="8">
        <v>6.7000000000000004E-2</v>
      </c>
      <c r="BH11" s="49">
        <v>1.21</v>
      </c>
      <c r="BI11" s="35">
        <v>28.9</v>
      </c>
      <c r="BJ11" s="4" t="s">
        <v>446</v>
      </c>
      <c r="BK11" s="49">
        <v>6.76</v>
      </c>
      <c r="BL11" s="49">
        <v>0.61</v>
      </c>
      <c r="BM11" s="35">
        <v>48.9</v>
      </c>
      <c r="BN11" s="35">
        <v>20.8</v>
      </c>
    </row>
    <row r="12" spans="1:66">
      <c r="A12" s="159" t="s">
        <v>294</v>
      </c>
      <c r="B12" s="22">
        <v>898408.3</v>
      </c>
      <c r="C12" s="22">
        <v>6245188.1399999997</v>
      </c>
      <c r="D12" s="24">
        <v>56.184387999999998</v>
      </c>
      <c r="E12" s="24">
        <v>-92.576237000000006</v>
      </c>
      <c r="F12" s="18">
        <v>19.05</v>
      </c>
      <c r="G12" s="6">
        <v>19.149999999999999</v>
      </c>
      <c r="H12" s="6" t="s">
        <v>277</v>
      </c>
      <c r="I12" s="18" t="s">
        <v>219</v>
      </c>
      <c r="J12" s="4">
        <v>0.03</v>
      </c>
      <c r="K12" s="49">
        <v>1.65</v>
      </c>
      <c r="L12" s="49">
        <v>5.41</v>
      </c>
      <c r="M12" s="49" t="s">
        <v>444</v>
      </c>
      <c r="N12" s="4">
        <v>50</v>
      </c>
      <c r="O12" s="49">
        <v>0.42</v>
      </c>
      <c r="P12" s="49">
        <v>0.12</v>
      </c>
      <c r="Q12" s="35">
        <v>20</v>
      </c>
      <c r="R12" s="49">
        <v>0.17</v>
      </c>
      <c r="S12" s="49">
        <v>26.2</v>
      </c>
      <c r="T12" s="49">
        <v>7.26</v>
      </c>
      <c r="U12" s="4">
        <v>34</v>
      </c>
      <c r="V12" s="49">
        <v>0.69</v>
      </c>
      <c r="W12" s="35">
        <v>15.7</v>
      </c>
      <c r="X12" s="49">
        <v>1.62</v>
      </c>
      <c r="Y12" s="49">
        <v>0.71</v>
      </c>
      <c r="Z12" s="49">
        <v>0.46</v>
      </c>
      <c r="AA12" s="49">
        <v>2.21</v>
      </c>
      <c r="AB12" s="49">
        <v>2.5499999999999998</v>
      </c>
      <c r="AC12" s="49">
        <v>2.2599999999999998</v>
      </c>
      <c r="AD12" s="4" t="s">
        <v>444</v>
      </c>
      <c r="AE12" s="49">
        <v>0.38</v>
      </c>
      <c r="AF12" s="49">
        <v>0.11</v>
      </c>
      <c r="AG12" s="49">
        <v>0.25</v>
      </c>
      <c r="AH12" s="8">
        <v>0.29399999999999998</v>
      </c>
      <c r="AI12" s="4">
        <v>14</v>
      </c>
      <c r="AJ12" s="4">
        <v>17</v>
      </c>
      <c r="AK12" s="49">
        <v>5.72</v>
      </c>
      <c r="AL12" s="8">
        <v>4.1000000000000002E-2</v>
      </c>
      <c r="AM12" s="49">
        <v>0.44</v>
      </c>
      <c r="AN12" s="49">
        <v>0.06</v>
      </c>
      <c r="AO12" s="49">
        <v>0.19</v>
      </c>
      <c r="AP12" s="35">
        <v>11.2</v>
      </c>
      <c r="AQ12" s="35">
        <v>22</v>
      </c>
      <c r="AR12" s="8">
        <v>9.1999999999999998E-2</v>
      </c>
      <c r="AS12" s="49">
        <v>6.55</v>
      </c>
      <c r="AT12" s="49">
        <v>3.05</v>
      </c>
      <c r="AU12" s="35">
        <v>16.899999999999999</v>
      </c>
      <c r="AV12" s="4">
        <v>617</v>
      </c>
      <c r="AW12" s="49">
        <v>0.11</v>
      </c>
      <c r="AX12" s="35">
        <v>2.6</v>
      </c>
      <c r="AY12" s="35">
        <v>3.9</v>
      </c>
      <c r="AZ12" s="49">
        <v>2.14</v>
      </c>
      <c r="BA12" s="49">
        <v>0.42</v>
      </c>
      <c r="BB12" s="4">
        <v>68</v>
      </c>
      <c r="BC12" s="4" t="s">
        <v>444</v>
      </c>
      <c r="BD12" s="49">
        <v>0.24</v>
      </c>
      <c r="BE12" s="49">
        <v>0.01</v>
      </c>
      <c r="BF12" s="49">
        <v>5.01</v>
      </c>
      <c r="BG12" s="8">
        <v>5.5E-2</v>
      </c>
      <c r="BH12" s="49">
        <v>1.1599999999999999</v>
      </c>
      <c r="BI12" s="35">
        <v>23.4</v>
      </c>
      <c r="BJ12" s="4" t="s">
        <v>446</v>
      </c>
      <c r="BK12" s="49">
        <v>5.99</v>
      </c>
      <c r="BL12" s="49">
        <v>0.55000000000000004</v>
      </c>
      <c r="BM12" s="35">
        <v>40.9</v>
      </c>
      <c r="BN12" s="35">
        <v>19.5</v>
      </c>
    </row>
    <row r="13" spans="1:66">
      <c r="A13" s="159" t="s">
        <v>295</v>
      </c>
      <c r="B13" s="22">
        <v>898408.3</v>
      </c>
      <c r="C13" s="22">
        <v>6245188.1399999997</v>
      </c>
      <c r="D13" s="24">
        <v>56.184387999999998</v>
      </c>
      <c r="E13" s="24">
        <v>-92.576237000000006</v>
      </c>
      <c r="F13" s="18">
        <v>21.05</v>
      </c>
      <c r="G13" s="6">
        <v>21.15</v>
      </c>
      <c r="H13" s="6" t="s">
        <v>278</v>
      </c>
      <c r="I13" s="18" t="s">
        <v>219</v>
      </c>
      <c r="J13" s="4">
        <v>0.04</v>
      </c>
      <c r="K13" s="49">
        <v>1.77</v>
      </c>
      <c r="L13" s="49">
        <v>5.75</v>
      </c>
      <c r="M13" s="49">
        <v>0.01</v>
      </c>
      <c r="N13" s="4">
        <v>55</v>
      </c>
      <c r="O13" s="49">
        <v>0.41</v>
      </c>
      <c r="P13" s="49">
        <v>0.13</v>
      </c>
      <c r="Q13" s="35">
        <v>18.100000000000001</v>
      </c>
      <c r="R13" s="49">
        <v>0.18</v>
      </c>
      <c r="S13" s="49">
        <v>30.3</v>
      </c>
      <c r="T13" s="49">
        <v>7.78</v>
      </c>
      <c r="U13" s="4">
        <v>36</v>
      </c>
      <c r="V13" s="49">
        <v>0.78</v>
      </c>
      <c r="W13" s="35">
        <v>16.8</v>
      </c>
      <c r="X13" s="49">
        <v>1.68</v>
      </c>
      <c r="Y13" s="49">
        <v>0.72</v>
      </c>
      <c r="Z13" s="49">
        <v>0.51</v>
      </c>
      <c r="AA13" s="49">
        <v>2.52</v>
      </c>
      <c r="AB13" s="49">
        <v>2.88</v>
      </c>
      <c r="AC13" s="49">
        <v>2.4500000000000002</v>
      </c>
      <c r="AD13" s="4" t="s">
        <v>444</v>
      </c>
      <c r="AE13" s="49">
        <v>0.41</v>
      </c>
      <c r="AF13" s="49">
        <v>0.1</v>
      </c>
      <c r="AG13" s="49">
        <v>0.26</v>
      </c>
      <c r="AH13" s="8">
        <v>0.316</v>
      </c>
      <c r="AI13" s="4">
        <v>17</v>
      </c>
      <c r="AJ13" s="4">
        <v>17</v>
      </c>
      <c r="AK13" s="49">
        <v>4.5</v>
      </c>
      <c r="AL13" s="8">
        <v>4.2000000000000003E-2</v>
      </c>
      <c r="AM13" s="49">
        <v>0.48</v>
      </c>
      <c r="AN13" s="49">
        <v>0.06</v>
      </c>
      <c r="AO13" s="49">
        <v>0.25</v>
      </c>
      <c r="AP13" s="35">
        <v>13.1</v>
      </c>
      <c r="AQ13" s="35">
        <v>22</v>
      </c>
      <c r="AR13" s="8">
        <v>0.10199999999999999</v>
      </c>
      <c r="AS13" s="49">
        <v>7.27</v>
      </c>
      <c r="AT13" s="49">
        <v>3.62</v>
      </c>
      <c r="AU13" s="35">
        <v>18.8</v>
      </c>
      <c r="AV13" s="4">
        <v>800</v>
      </c>
      <c r="AW13" s="49">
        <v>0.11</v>
      </c>
      <c r="AX13" s="35">
        <v>2.8</v>
      </c>
      <c r="AY13" s="35">
        <v>3.9</v>
      </c>
      <c r="AZ13" s="49">
        <v>2.41</v>
      </c>
      <c r="BA13" s="49">
        <v>0.51</v>
      </c>
      <c r="BB13" s="4">
        <v>67</v>
      </c>
      <c r="BC13" s="4" t="s">
        <v>444</v>
      </c>
      <c r="BD13" s="49">
        <v>0.25</v>
      </c>
      <c r="BE13" s="49">
        <v>0.02</v>
      </c>
      <c r="BF13" s="49">
        <v>5.96</v>
      </c>
      <c r="BG13" s="8">
        <v>6.8000000000000005E-2</v>
      </c>
      <c r="BH13" s="49">
        <v>1.21</v>
      </c>
      <c r="BI13" s="35">
        <v>28.7</v>
      </c>
      <c r="BJ13" s="4" t="s">
        <v>446</v>
      </c>
      <c r="BK13" s="49">
        <v>6.2</v>
      </c>
      <c r="BL13" s="49">
        <v>0.56000000000000005</v>
      </c>
      <c r="BM13" s="35">
        <v>45.3</v>
      </c>
      <c r="BN13" s="35">
        <v>22.3</v>
      </c>
    </row>
    <row r="14" spans="1:66">
      <c r="A14" s="159" t="s">
        <v>296</v>
      </c>
      <c r="B14" s="22">
        <v>898408.3</v>
      </c>
      <c r="C14" s="22">
        <v>6245188.1399999997</v>
      </c>
      <c r="D14" s="24">
        <v>56.184387999999998</v>
      </c>
      <c r="E14" s="24">
        <v>-92.576237000000006</v>
      </c>
      <c r="F14" s="18">
        <v>23.05</v>
      </c>
      <c r="G14" s="6">
        <v>23.15</v>
      </c>
      <c r="H14" s="6" t="s">
        <v>279</v>
      </c>
      <c r="I14" s="18" t="s">
        <v>219</v>
      </c>
      <c r="J14" s="4">
        <v>0.04</v>
      </c>
      <c r="K14" s="49">
        <v>2</v>
      </c>
      <c r="L14" s="49">
        <v>6.63</v>
      </c>
      <c r="M14" s="49">
        <v>0.01</v>
      </c>
      <c r="N14" s="4">
        <v>53</v>
      </c>
      <c r="O14" s="49">
        <v>0.48</v>
      </c>
      <c r="P14" s="49">
        <v>0.17</v>
      </c>
      <c r="Q14" s="35">
        <v>15.6</v>
      </c>
      <c r="R14" s="49">
        <v>0.2</v>
      </c>
      <c r="S14" s="49">
        <v>31.3</v>
      </c>
      <c r="T14" s="49">
        <v>8.6199999999999992</v>
      </c>
      <c r="U14" s="4">
        <v>37</v>
      </c>
      <c r="V14" s="49">
        <v>0.85</v>
      </c>
      <c r="W14" s="35">
        <v>19</v>
      </c>
      <c r="X14" s="49">
        <v>1.86</v>
      </c>
      <c r="Y14" s="49">
        <v>0.82</v>
      </c>
      <c r="Z14" s="49">
        <v>0.55000000000000004</v>
      </c>
      <c r="AA14" s="49">
        <v>2.6</v>
      </c>
      <c r="AB14" s="49">
        <v>3.14</v>
      </c>
      <c r="AC14" s="49">
        <v>2.68</v>
      </c>
      <c r="AD14" s="4" t="s">
        <v>444</v>
      </c>
      <c r="AE14" s="49">
        <v>0.41</v>
      </c>
      <c r="AF14" s="49">
        <v>0.08</v>
      </c>
      <c r="AG14" s="49">
        <v>0.28999999999999998</v>
      </c>
      <c r="AH14" s="8">
        <v>0.33800000000000002</v>
      </c>
      <c r="AI14" s="4">
        <v>18</v>
      </c>
      <c r="AJ14" s="4">
        <v>17</v>
      </c>
      <c r="AK14" s="49">
        <v>4.41</v>
      </c>
      <c r="AL14" s="8">
        <v>4.5999999999999999E-2</v>
      </c>
      <c r="AM14" s="49">
        <v>0.48</v>
      </c>
      <c r="AN14" s="49">
        <v>0.06</v>
      </c>
      <c r="AO14" s="49">
        <v>0.39</v>
      </c>
      <c r="AP14" s="35">
        <v>13.9</v>
      </c>
      <c r="AQ14" s="35">
        <v>24.1</v>
      </c>
      <c r="AR14" s="8">
        <v>0.108</v>
      </c>
      <c r="AS14" s="49">
        <v>8.43</v>
      </c>
      <c r="AT14" s="49">
        <v>3.8</v>
      </c>
      <c r="AU14" s="35">
        <v>20.8</v>
      </c>
      <c r="AV14" s="4">
        <v>722</v>
      </c>
      <c r="AW14" s="49">
        <v>0.13</v>
      </c>
      <c r="AX14" s="35">
        <v>3.1</v>
      </c>
      <c r="AY14" s="35">
        <v>3.7</v>
      </c>
      <c r="AZ14" s="49">
        <v>2.61</v>
      </c>
      <c r="BA14" s="49">
        <v>0.52</v>
      </c>
      <c r="BB14" s="4">
        <v>61</v>
      </c>
      <c r="BC14" s="4" t="s">
        <v>444</v>
      </c>
      <c r="BD14" s="49">
        <v>0.28000000000000003</v>
      </c>
      <c r="BE14" s="49">
        <v>0.03</v>
      </c>
      <c r="BF14" s="49">
        <v>6.15</v>
      </c>
      <c r="BG14" s="8">
        <v>6.6000000000000003E-2</v>
      </c>
      <c r="BH14" s="49">
        <v>2.5</v>
      </c>
      <c r="BI14" s="35">
        <v>31.7</v>
      </c>
      <c r="BJ14" s="4" t="s">
        <v>446</v>
      </c>
      <c r="BK14" s="49">
        <v>6.82</v>
      </c>
      <c r="BL14" s="49">
        <v>0.63</v>
      </c>
      <c r="BM14" s="35">
        <v>50.8</v>
      </c>
      <c r="BN14" s="35">
        <v>22.4</v>
      </c>
    </row>
    <row r="15" spans="1:66">
      <c r="A15" s="159" t="s">
        <v>299</v>
      </c>
      <c r="B15" s="22">
        <v>898408.3</v>
      </c>
      <c r="C15" s="22">
        <v>6245188.1399999997</v>
      </c>
      <c r="D15" s="24">
        <v>56.184387999999998</v>
      </c>
      <c r="E15" s="24">
        <v>-92.576237000000006</v>
      </c>
      <c r="F15" s="18">
        <v>26.7</v>
      </c>
      <c r="G15" s="6">
        <v>26.8</v>
      </c>
      <c r="H15" s="6" t="s">
        <v>280</v>
      </c>
      <c r="I15" s="18" t="s">
        <v>219</v>
      </c>
      <c r="J15" s="4">
        <v>7.0000000000000007E-2</v>
      </c>
      <c r="K15" s="49">
        <v>3.39</v>
      </c>
      <c r="L15" s="49">
        <v>5.78</v>
      </c>
      <c r="M15" s="49">
        <v>0.01</v>
      </c>
      <c r="N15" s="4">
        <v>102</v>
      </c>
      <c r="O15" s="49">
        <v>0.68</v>
      </c>
      <c r="P15" s="49">
        <v>0.2</v>
      </c>
      <c r="Q15" s="35">
        <v>10.199999999999999</v>
      </c>
      <c r="R15" s="49">
        <v>0.23</v>
      </c>
      <c r="S15" s="49">
        <v>44.1</v>
      </c>
      <c r="T15" s="49">
        <v>13.3</v>
      </c>
      <c r="U15" s="4">
        <v>57</v>
      </c>
      <c r="V15" s="49">
        <v>1.44</v>
      </c>
      <c r="W15" s="35">
        <v>31.7</v>
      </c>
      <c r="X15" s="49">
        <v>2.46</v>
      </c>
      <c r="Y15" s="49">
        <v>1.1100000000000001</v>
      </c>
      <c r="Z15" s="49">
        <v>0.71</v>
      </c>
      <c r="AA15" s="49">
        <v>4.01</v>
      </c>
      <c r="AB15" s="49">
        <v>5.48</v>
      </c>
      <c r="AC15" s="49">
        <v>3.47</v>
      </c>
      <c r="AD15" s="4" t="s">
        <v>444</v>
      </c>
      <c r="AE15" s="49">
        <v>0.44</v>
      </c>
      <c r="AF15" s="49">
        <v>0.14000000000000001</v>
      </c>
      <c r="AG15" s="49">
        <v>0.38</v>
      </c>
      <c r="AH15" s="8">
        <v>0.52300000000000002</v>
      </c>
      <c r="AI15" s="4">
        <v>25</v>
      </c>
      <c r="AJ15" s="4">
        <v>28</v>
      </c>
      <c r="AK15" s="49">
        <v>3.6</v>
      </c>
      <c r="AL15" s="8">
        <v>5.8000000000000003E-2</v>
      </c>
      <c r="AM15" s="49">
        <v>0.41</v>
      </c>
      <c r="AN15" s="49">
        <v>0.11</v>
      </c>
      <c r="AO15" s="49">
        <v>0.17</v>
      </c>
      <c r="AP15" s="35">
        <v>19.600000000000001</v>
      </c>
      <c r="AQ15" s="35">
        <v>36.700000000000003</v>
      </c>
      <c r="AR15" s="8">
        <v>0.128</v>
      </c>
      <c r="AS15" s="49">
        <v>10.9</v>
      </c>
      <c r="AT15" s="49">
        <v>5.43</v>
      </c>
      <c r="AU15" s="35">
        <v>32.700000000000003</v>
      </c>
      <c r="AV15" s="4">
        <v>465</v>
      </c>
      <c r="AW15" s="49">
        <v>0.14000000000000001</v>
      </c>
      <c r="AX15" s="35">
        <v>5</v>
      </c>
      <c r="AY15" s="35">
        <v>2.5</v>
      </c>
      <c r="AZ15" s="49">
        <v>3.54</v>
      </c>
      <c r="BA15" s="49">
        <v>0.73</v>
      </c>
      <c r="BB15" s="4">
        <v>53</v>
      </c>
      <c r="BC15" s="4" t="s">
        <v>444</v>
      </c>
      <c r="BD15" s="49">
        <v>0.36</v>
      </c>
      <c r="BE15" s="49">
        <v>0.02</v>
      </c>
      <c r="BF15" s="49">
        <v>9.26</v>
      </c>
      <c r="BG15" s="8">
        <v>0.13100000000000001</v>
      </c>
      <c r="BH15" s="49">
        <v>1.31</v>
      </c>
      <c r="BI15" s="35">
        <v>45.7</v>
      </c>
      <c r="BJ15" s="4" t="s">
        <v>446</v>
      </c>
      <c r="BK15" s="49">
        <v>9.51</v>
      </c>
      <c r="BL15" s="49">
        <v>0.87</v>
      </c>
      <c r="BM15" s="35">
        <v>81.599999999999994</v>
      </c>
      <c r="BN15" s="35">
        <v>30.4</v>
      </c>
    </row>
    <row r="16" spans="1:66">
      <c r="A16" s="159" t="s">
        <v>302</v>
      </c>
      <c r="B16" s="22">
        <v>898408.3</v>
      </c>
      <c r="C16" s="22">
        <v>6245188.1399999997</v>
      </c>
      <c r="D16" s="24">
        <v>56.184387999999998</v>
      </c>
      <c r="E16" s="24">
        <v>-92.576237000000006</v>
      </c>
      <c r="F16" s="18">
        <v>27</v>
      </c>
      <c r="G16" s="6">
        <v>27.1</v>
      </c>
      <c r="H16" s="6" t="s">
        <v>281</v>
      </c>
      <c r="I16" s="18" t="s">
        <v>219</v>
      </c>
      <c r="J16" s="4">
        <v>7.0000000000000007E-2</v>
      </c>
      <c r="K16" s="49">
        <v>2.93</v>
      </c>
      <c r="L16" s="49">
        <v>6.07</v>
      </c>
      <c r="M16" s="49">
        <v>0.01</v>
      </c>
      <c r="N16" s="4">
        <v>92</v>
      </c>
      <c r="O16" s="49">
        <v>0.65</v>
      </c>
      <c r="P16" s="49">
        <v>0.21</v>
      </c>
      <c r="Q16" s="35">
        <v>11.2</v>
      </c>
      <c r="R16" s="49">
        <v>0.22</v>
      </c>
      <c r="S16" s="49">
        <v>40.6</v>
      </c>
      <c r="T16" s="49">
        <v>12.2</v>
      </c>
      <c r="U16" s="4">
        <v>50</v>
      </c>
      <c r="V16" s="49">
        <v>1.28</v>
      </c>
      <c r="W16" s="35">
        <v>28.4</v>
      </c>
      <c r="X16" s="49">
        <v>2.3199999999999998</v>
      </c>
      <c r="Y16" s="49">
        <v>1.06</v>
      </c>
      <c r="Z16" s="49">
        <v>0.68</v>
      </c>
      <c r="AA16" s="49">
        <v>3.54</v>
      </c>
      <c r="AB16" s="49">
        <v>4.9800000000000004</v>
      </c>
      <c r="AC16" s="49">
        <v>3.37</v>
      </c>
      <c r="AD16" s="4" t="s">
        <v>444</v>
      </c>
      <c r="AE16" s="49">
        <v>0.41</v>
      </c>
      <c r="AF16" s="49">
        <v>0.12</v>
      </c>
      <c r="AG16" s="49">
        <v>0.37</v>
      </c>
      <c r="AH16" s="8">
        <v>0.47799999999999998</v>
      </c>
      <c r="AI16" s="4">
        <v>24</v>
      </c>
      <c r="AJ16" s="4">
        <v>24</v>
      </c>
      <c r="AK16" s="49">
        <v>3.76</v>
      </c>
      <c r="AL16" s="8">
        <v>5.2999999999999999E-2</v>
      </c>
      <c r="AM16" s="49">
        <v>0.52</v>
      </c>
      <c r="AN16" s="49">
        <v>0.11</v>
      </c>
      <c r="AO16" s="49">
        <v>0.16</v>
      </c>
      <c r="AP16" s="35">
        <v>18.899999999999999</v>
      </c>
      <c r="AQ16" s="35">
        <v>34</v>
      </c>
      <c r="AR16" s="8">
        <v>0.124</v>
      </c>
      <c r="AS16" s="49">
        <v>10.6</v>
      </c>
      <c r="AT16" s="49">
        <v>5.15</v>
      </c>
      <c r="AU16" s="35">
        <v>30.2</v>
      </c>
      <c r="AV16" s="4">
        <v>871</v>
      </c>
      <c r="AW16" s="49">
        <v>0.13</v>
      </c>
      <c r="AX16" s="35">
        <v>4.5999999999999996</v>
      </c>
      <c r="AY16" s="35">
        <v>2.5</v>
      </c>
      <c r="AZ16" s="49">
        <v>3.4</v>
      </c>
      <c r="BA16" s="49">
        <v>0.72</v>
      </c>
      <c r="BB16" s="4">
        <v>54</v>
      </c>
      <c r="BC16" s="4" t="s">
        <v>444</v>
      </c>
      <c r="BD16" s="49">
        <v>0.35</v>
      </c>
      <c r="BE16" s="49">
        <v>0.02</v>
      </c>
      <c r="BF16" s="49">
        <v>9</v>
      </c>
      <c r="BG16" s="8">
        <v>0.107</v>
      </c>
      <c r="BH16" s="49">
        <v>1.36</v>
      </c>
      <c r="BI16" s="35">
        <v>41.4</v>
      </c>
      <c r="BJ16" s="4" t="s">
        <v>446</v>
      </c>
      <c r="BK16" s="49">
        <v>8.85</v>
      </c>
      <c r="BL16" s="49">
        <v>0.84</v>
      </c>
      <c r="BM16" s="35">
        <v>77</v>
      </c>
      <c r="BN16" s="35">
        <v>27.3</v>
      </c>
    </row>
    <row r="17" spans="1:66">
      <c r="A17" s="159" t="s">
        <v>303</v>
      </c>
      <c r="B17" s="22">
        <v>883245.25</v>
      </c>
      <c r="C17" s="22">
        <v>6252798.29</v>
      </c>
      <c r="D17" s="24">
        <v>56.264789999999998</v>
      </c>
      <c r="E17" s="24">
        <v>-92.808085000000005</v>
      </c>
      <c r="F17" s="18">
        <v>27.4</v>
      </c>
      <c r="G17" s="6">
        <v>27.5</v>
      </c>
      <c r="H17" s="6" t="s">
        <v>277</v>
      </c>
      <c r="I17" s="18" t="s">
        <v>219</v>
      </c>
      <c r="J17" s="4">
        <v>0.03</v>
      </c>
      <c r="K17" s="49">
        <v>1.28</v>
      </c>
      <c r="L17" s="49">
        <v>5.09</v>
      </c>
      <c r="M17" s="49" t="s">
        <v>444</v>
      </c>
      <c r="N17" s="4">
        <v>37</v>
      </c>
      <c r="O17" s="49">
        <v>0.28000000000000003</v>
      </c>
      <c r="P17" s="49">
        <v>0.09</v>
      </c>
      <c r="Q17" s="35">
        <v>21.2</v>
      </c>
      <c r="R17" s="49">
        <v>0.19</v>
      </c>
      <c r="S17" s="49">
        <v>23</v>
      </c>
      <c r="T17" s="49">
        <v>5.42</v>
      </c>
      <c r="U17" s="4">
        <v>30</v>
      </c>
      <c r="V17" s="49">
        <v>0.56000000000000005</v>
      </c>
      <c r="W17" s="35">
        <v>13.3</v>
      </c>
      <c r="X17" s="49">
        <v>1.47</v>
      </c>
      <c r="Y17" s="49">
        <v>0.66</v>
      </c>
      <c r="Z17" s="49">
        <v>0.41</v>
      </c>
      <c r="AA17" s="49">
        <v>1.77</v>
      </c>
      <c r="AB17" s="49">
        <v>1.86</v>
      </c>
      <c r="AC17" s="49">
        <v>2.0099999999999998</v>
      </c>
      <c r="AD17" s="4" t="s">
        <v>444</v>
      </c>
      <c r="AE17" s="49">
        <v>0.28000000000000003</v>
      </c>
      <c r="AF17" s="49">
        <v>0.08</v>
      </c>
      <c r="AG17" s="49">
        <v>0.23</v>
      </c>
      <c r="AH17" s="8">
        <v>0.19600000000000001</v>
      </c>
      <c r="AI17" s="4">
        <v>12</v>
      </c>
      <c r="AJ17" s="4">
        <v>13</v>
      </c>
      <c r="AK17" s="49">
        <v>5.4</v>
      </c>
      <c r="AL17" s="8">
        <v>0.04</v>
      </c>
      <c r="AM17" s="49">
        <v>0.28000000000000003</v>
      </c>
      <c r="AN17" s="49">
        <v>0.05</v>
      </c>
      <c r="AO17" s="49">
        <v>0.2</v>
      </c>
      <c r="AP17" s="35">
        <v>9.6199999999999992</v>
      </c>
      <c r="AQ17" s="35">
        <v>16.8</v>
      </c>
      <c r="AR17" s="8">
        <v>9.4E-2</v>
      </c>
      <c r="AS17" s="49">
        <v>5.33</v>
      </c>
      <c r="AT17" s="49">
        <v>2.57</v>
      </c>
      <c r="AU17" s="35">
        <v>11.2</v>
      </c>
      <c r="AV17" s="4">
        <v>360</v>
      </c>
      <c r="AW17" s="49">
        <v>0.1</v>
      </c>
      <c r="AX17" s="35">
        <v>2.2000000000000002</v>
      </c>
      <c r="AY17" s="35">
        <v>4.4000000000000004</v>
      </c>
      <c r="AZ17" s="49">
        <v>1.84</v>
      </c>
      <c r="BA17" s="49">
        <v>0.3</v>
      </c>
      <c r="BB17" s="4">
        <v>70</v>
      </c>
      <c r="BC17" s="4" t="s">
        <v>444</v>
      </c>
      <c r="BD17" s="49">
        <v>0.22</v>
      </c>
      <c r="BE17" s="49">
        <v>0.01</v>
      </c>
      <c r="BF17" s="49">
        <v>3.84</v>
      </c>
      <c r="BG17" s="8">
        <v>6.0999999999999999E-2</v>
      </c>
      <c r="BH17" s="49">
        <v>0.78</v>
      </c>
      <c r="BI17" s="35">
        <v>18.7</v>
      </c>
      <c r="BJ17" s="4" t="s">
        <v>446</v>
      </c>
      <c r="BK17" s="49">
        <v>5.66</v>
      </c>
      <c r="BL17" s="49">
        <v>0.53</v>
      </c>
      <c r="BM17" s="35">
        <v>32.799999999999997</v>
      </c>
      <c r="BN17" s="35">
        <v>15.5</v>
      </c>
    </row>
    <row r="18" spans="1:66">
      <c r="A18" s="159" t="s">
        <v>305</v>
      </c>
      <c r="B18" s="22">
        <v>883245.25</v>
      </c>
      <c r="C18" s="22">
        <v>6252798.29</v>
      </c>
      <c r="D18" s="24">
        <v>56.264789999999998</v>
      </c>
      <c r="E18" s="24">
        <v>-92.808085000000005</v>
      </c>
      <c r="F18" s="18">
        <v>25.2</v>
      </c>
      <c r="G18" s="6">
        <v>25.3</v>
      </c>
      <c r="H18" s="6" t="s">
        <v>275</v>
      </c>
      <c r="I18" s="18" t="s">
        <v>219</v>
      </c>
      <c r="J18" s="4">
        <v>0.03</v>
      </c>
      <c r="K18" s="49">
        <v>0.97</v>
      </c>
      <c r="L18" s="49">
        <v>4.6399999999999997</v>
      </c>
      <c r="M18" s="49" t="s">
        <v>444</v>
      </c>
      <c r="N18" s="4">
        <v>36</v>
      </c>
      <c r="O18" s="49">
        <v>0.22</v>
      </c>
      <c r="P18" s="49">
        <v>0.08</v>
      </c>
      <c r="Q18" s="35">
        <v>20.5</v>
      </c>
      <c r="R18" s="49">
        <v>0.17</v>
      </c>
      <c r="S18" s="49">
        <v>19.600000000000001</v>
      </c>
      <c r="T18" s="49">
        <v>4.26</v>
      </c>
      <c r="U18" s="4">
        <v>25</v>
      </c>
      <c r="V18" s="49">
        <v>0.42</v>
      </c>
      <c r="W18" s="35">
        <v>12.7</v>
      </c>
      <c r="X18" s="49">
        <v>1.22</v>
      </c>
      <c r="Y18" s="49">
        <v>0.55000000000000004</v>
      </c>
      <c r="Z18" s="49">
        <v>0.33</v>
      </c>
      <c r="AA18" s="49">
        <v>1.5</v>
      </c>
      <c r="AB18" s="49">
        <v>1.42</v>
      </c>
      <c r="AC18" s="49">
        <v>1.68</v>
      </c>
      <c r="AD18" s="4" t="s">
        <v>444</v>
      </c>
      <c r="AE18" s="49">
        <v>0.24</v>
      </c>
      <c r="AF18" s="49">
        <v>0.13</v>
      </c>
      <c r="AG18" s="49">
        <v>0.2</v>
      </c>
      <c r="AH18" s="8">
        <v>0.154</v>
      </c>
      <c r="AI18" s="4">
        <v>9</v>
      </c>
      <c r="AJ18" s="4">
        <v>10</v>
      </c>
      <c r="AK18" s="49">
        <v>5.69</v>
      </c>
      <c r="AL18" s="8">
        <v>3.5999999999999997E-2</v>
      </c>
      <c r="AM18" s="49">
        <v>0.22</v>
      </c>
      <c r="AN18" s="49">
        <v>0.04</v>
      </c>
      <c r="AO18" s="49">
        <v>0.17</v>
      </c>
      <c r="AP18" s="35">
        <v>7.85</v>
      </c>
      <c r="AQ18" s="35">
        <v>14.1</v>
      </c>
      <c r="AR18" s="8">
        <v>8.8999999999999996E-2</v>
      </c>
      <c r="AS18" s="49">
        <v>4.62</v>
      </c>
      <c r="AT18" s="49">
        <v>2.0499999999999998</v>
      </c>
      <c r="AU18" s="35">
        <v>8.42</v>
      </c>
      <c r="AV18" s="4">
        <v>365</v>
      </c>
      <c r="AW18" s="49">
        <v>0.09</v>
      </c>
      <c r="AX18" s="35">
        <v>1.8</v>
      </c>
      <c r="AY18" s="35">
        <v>4</v>
      </c>
      <c r="AZ18" s="49">
        <v>1.54</v>
      </c>
      <c r="BA18" s="49">
        <v>0.3</v>
      </c>
      <c r="BB18" s="4">
        <v>64</v>
      </c>
      <c r="BC18" s="4" t="s">
        <v>444</v>
      </c>
      <c r="BD18" s="49">
        <v>0.18</v>
      </c>
      <c r="BE18" s="49">
        <v>0.01</v>
      </c>
      <c r="BF18" s="49">
        <v>3.05</v>
      </c>
      <c r="BG18" s="8">
        <v>4.3999999999999997E-2</v>
      </c>
      <c r="BH18" s="49">
        <v>0.78</v>
      </c>
      <c r="BI18" s="35">
        <v>14.1</v>
      </c>
      <c r="BJ18" s="4" t="s">
        <v>446</v>
      </c>
      <c r="BK18" s="49">
        <v>4.62</v>
      </c>
      <c r="BL18" s="49">
        <v>0.44</v>
      </c>
      <c r="BM18" s="35">
        <v>25.8</v>
      </c>
      <c r="BN18" s="35">
        <v>13</v>
      </c>
    </row>
    <row r="19" spans="1:66">
      <c r="A19" s="159" t="s">
        <v>307</v>
      </c>
      <c r="B19" s="22">
        <v>883245.25</v>
      </c>
      <c r="C19" s="22">
        <v>6252798.29</v>
      </c>
      <c r="D19" s="24">
        <v>56.264789999999998</v>
      </c>
      <c r="E19" s="24">
        <v>-92.808085000000005</v>
      </c>
      <c r="F19" s="18">
        <v>23.8</v>
      </c>
      <c r="G19" s="6">
        <v>23.9</v>
      </c>
      <c r="H19" s="6" t="s">
        <v>273</v>
      </c>
      <c r="I19" s="18" t="s">
        <v>219</v>
      </c>
      <c r="J19" s="4">
        <v>0.03</v>
      </c>
      <c r="K19" s="49">
        <v>1.24</v>
      </c>
      <c r="L19" s="49">
        <v>4.92</v>
      </c>
      <c r="M19" s="49" t="s">
        <v>444</v>
      </c>
      <c r="N19" s="4">
        <v>41</v>
      </c>
      <c r="O19" s="49">
        <v>0.27</v>
      </c>
      <c r="P19" s="49">
        <v>0.09</v>
      </c>
      <c r="Q19" s="35">
        <v>21.3</v>
      </c>
      <c r="R19" s="49">
        <v>0.19</v>
      </c>
      <c r="S19" s="49">
        <v>21.9</v>
      </c>
      <c r="T19" s="49">
        <v>5.3</v>
      </c>
      <c r="U19" s="4">
        <v>29</v>
      </c>
      <c r="V19" s="49">
        <v>0.56000000000000005</v>
      </c>
      <c r="W19" s="35">
        <v>14.9</v>
      </c>
      <c r="X19" s="49">
        <v>1.44</v>
      </c>
      <c r="Y19" s="49">
        <v>0.65</v>
      </c>
      <c r="Z19" s="49">
        <v>0.4</v>
      </c>
      <c r="AA19" s="49">
        <v>1.74</v>
      </c>
      <c r="AB19" s="49">
        <v>1.82</v>
      </c>
      <c r="AC19" s="49">
        <v>1.98</v>
      </c>
      <c r="AD19" s="4" t="s">
        <v>444</v>
      </c>
      <c r="AE19" s="49">
        <v>0.27</v>
      </c>
      <c r="AF19" s="49">
        <v>0.11</v>
      </c>
      <c r="AG19" s="49">
        <v>0.23</v>
      </c>
      <c r="AH19" s="8">
        <v>0.189</v>
      </c>
      <c r="AI19" s="4">
        <v>12</v>
      </c>
      <c r="AJ19" s="4">
        <v>13</v>
      </c>
      <c r="AK19" s="49">
        <v>5.33</v>
      </c>
      <c r="AL19" s="8">
        <v>3.9E-2</v>
      </c>
      <c r="AM19" s="49">
        <v>0.25</v>
      </c>
      <c r="AN19" s="49">
        <v>0.05</v>
      </c>
      <c r="AO19" s="49">
        <v>0.21</v>
      </c>
      <c r="AP19" s="35">
        <v>9.44</v>
      </c>
      <c r="AQ19" s="35">
        <v>17</v>
      </c>
      <c r="AR19" s="8">
        <v>9.0999999999999998E-2</v>
      </c>
      <c r="AS19" s="49">
        <v>5.35</v>
      </c>
      <c r="AT19" s="49">
        <v>2.5299999999999998</v>
      </c>
      <c r="AU19" s="35">
        <v>11</v>
      </c>
      <c r="AV19" s="4">
        <v>325</v>
      </c>
      <c r="AW19" s="49">
        <v>0.1</v>
      </c>
      <c r="AX19" s="35">
        <v>2.2000000000000002</v>
      </c>
      <c r="AY19" s="35">
        <v>4.2</v>
      </c>
      <c r="AZ19" s="49">
        <v>1.83</v>
      </c>
      <c r="BA19" s="49">
        <v>0.3</v>
      </c>
      <c r="BB19" s="4">
        <v>70</v>
      </c>
      <c r="BC19" s="4" t="s">
        <v>444</v>
      </c>
      <c r="BD19" s="49">
        <v>0.22</v>
      </c>
      <c r="BE19" s="49">
        <v>0.01</v>
      </c>
      <c r="BF19" s="49">
        <v>3.68</v>
      </c>
      <c r="BG19" s="8">
        <v>5.8000000000000003E-2</v>
      </c>
      <c r="BH19" s="49">
        <v>0.84</v>
      </c>
      <c r="BI19" s="35">
        <v>18</v>
      </c>
      <c r="BJ19" s="4" t="s">
        <v>446</v>
      </c>
      <c r="BK19" s="49">
        <v>5.39</v>
      </c>
      <c r="BL19" s="49">
        <v>0.51</v>
      </c>
      <c r="BM19" s="35">
        <v>33.4</v>
      </c>
      <c r="BN19" s="35">
        <v>14.9</v>
      </c>
    </row>
    <row r="20" spans="1:66">
      <c r="A20" s="159" t="s">
        <v>308</v>
      </c>
      <c r="B20" s="22">
        <v>883245.25</v>
      </c>
      <c r="C20" s="22">
        <v>6252798.29</v>
      </c>
      <c r="D20" s="24">
        <v>56.264789999999998</v>
      </c>
      <c r="E20" s="24">
        <v>-92.808085000000005</v>
      </c>
      <c r="F20" s="18">
        <v>22.8</v>
      </c>
      <c r="G20" s="6">
        <v>22.9</v>
      </c>
      <c r="H20" s="6" t="s">
        <v>270</v>
      </c>
      <c r="I20" s="18" t="s">
        <v>219</v>
      </c>
      <c r="J20" s="4">
        <v>0.03</v>
      </c>
      <c r="K20" s="49">
        <v>1.41</v>
      </c>
      <c r="L20" s="49">
        <v>4.91</v>
      </c>
      <c r="M20" s="49" t="s">
        <v>444</v>
      </c>
      <c r="N20" s="4">
        <v>48</v>
      </c>
      <c r="O20" s="49">
        <v>0.28000000000000003</v>
      </c>
      <c r="P20" s="49">
        <v>0.09</v>
      </c>
      <c r="Q20" s="35">
        <v>21.2</v>
      </c>
      <c r="R20" s="49">
        <v>0.18</v>
      </c>
      <c r="S20" s="49">
        <v>22.2</v>
      </c>
      <c r="T20" s="49">
        <v>5.67</v>
      </c>
      <c r="U20" s="4">
        <v>32</v>
      </c>
      <c r="V20" s="49">
        <v>0.61</v>
      </c>
      <c r="W20" s="35">
        <v>15.6</v>
      </c>
      <c r="X20" s="49">
        <v>1.44</v>
      </c>
      <c r="Y20" s="49">
        <v>0.66</v>
      </c>
      <c r="Z20" s="49">
        <v>0.4</v>
      </c>
      <c r="AA20" s="49">
        <v>1.9</v>
      </c>
      <c r="AB20" s="49">
        <v>2</v>
      </c>
      <c r="AC20" s="49">
        <v>1.97</v>
      </c>
      <c r="AD20" s="4" t="s">
        <v>444</v>
      </c>
      <c r="AE20" s="49">
        <v>0.28999999999999998</v>
      </c>
      <c r="AF20" s="49">
        <v>0.1</v>
      </c>
      <c r="AG20" s="49">
        <v>0.23</v>
      </c>
      <c r="AH20" s="8">
        <v>0.21199999999999999</v>
      </c>
      <c r="AI20" s="4">
        <v>12</v>
      </c>
      <c r="AJ20" s="4">
        <v>14</v>
      </c>
      <c r="AK20" s="49">
        <v>5.33</v>
      </c>
      <c r="AL20" s="8">
        <v>4.1000000000000002E-2</v>
      </c>
      <c r="AM20" s="49">
        <v>0.28000000000000003</v>
      </c>
      <c r="AN20" s="49">
        <v>0.05</v>
      </c>
      <c r="AO20" s="49">
        <v>0.19</v>
      </c>
      <c r="AP20" s="35">
        <v>9.5399999999999991</v>
      </c>
      <c r="AQ20" s="35">
        <v>17.8</v>
      </c>
      <c r="AR20" s="8">
        <v>9.0999999999999998E-2</v>
      </c>
      <c r="AS20" s="49">
        <v>5.5</v>
      </c>
      <c r="AT20" s="49">
        <v>2.54</v>
      </c>
      <c r="AU20" s="35">
        <v>11.4</v>
      </c>
      <c r="AV20" s="4">
        <v>364</v>
      </c>
      <c r="AW20" s="49">
        <v>0.11</v>
      </c>
      <c r="AX20" s="35">
        <v>2.2000000000000002</v>
      </c>
      <c r="AY20" s="35">
        <v>4.5</v>
      </c>
      <c r="AZ20" s="49">
        <v>1.82</v>
      </c>
      <c r="BA20" s="49">
        <v>0.33</v>
      </c>
      <c r="BB20" s="4">
        <v>71</v>
      </c>
      <c r="BC20" s="4" t="s">
        <v>444</v>
      </c>
      <c r="BD20" s="49">
        <v>0.21</v>
      </c>
      <c r="BE20" s="49">
        <v>0.02</v>
      </c>
      <c r="BF20" s="49">
        <v>3.73</v>
      </c>
      <c r="BG20" s="8">
        <v>6.6000000000000003E-2</v>
      </c>
      <c r="BH20" s="49">
        <v>0.86</v>
      </c>
      <c r="BI20" s="35">
        <v>19.3</v>
      </c>
      <c r="BJ20" s="4" t="s">
        <v>446</v>
      </c>
      <c r="BK20" s="49">
        <v>5.38</v>
      </c>
      <c r="BL20" s="49">
        <v>0.5</v>
      </c>
      <c r="BM20" s="35">
        <v>34.700000000000003</v>
      </c>
      <c r="BN20" s="35">
        <v>16</v>
      </c>
    </row>
    <row r="21" spans="1:66">
      <c r="A21" s="159" t="s">
        <v>309</v>
      </c>
      <c r="B21" s="22">
        <v>883245.25</v>
      </c>
      <c r="C21" s="22">
        <v>6252798.29</v>
      </c>
      <c r="D21" s="24">
        <v>56.264789999999998</v>
      </c>
      <c r="E21" s="24">
        <v>-92.808085000000005</v>
      </c>
      <c r="F21" s="18">
        <v>19.8</v>
      </c>
      <c r="G21" s="6">
        <v>19.899999999999999</v>
      </c>
      <c r="H21" s="6" t="s">
        <v>221</v>
      </c>
      <c r="I21" s="18" t="s">
        <v>219</v>
      </c>
      <c r="J21" s="4">
        <v>0.03</v>
      </c>
      <c r="K21" s="49">
        <v>1.5</v>
      </c>
      <c r="L21" s="49">
        <v>5.34</v>
      </c>
      <c r="M21" s="49" t="s">
        <v>444</v>
      </c>
      <c r="N21" s="4">
        <v>52</v>
      </c>
      <c r="O21" s="49">
        <v>0.33</v>
      </c>
      <c r="P21" s="49">
        <v>0.11</v>
      </c>
      <c r="Q21" s="35">
        <v>19.3</v>
      </c>
      <c r="R21" s="49">
        <v>0.18</v>
      </c>
      <c r="S21" s="49">
        <v>23.9</v>
      </c>
      <c r="T21" s="49">
        <v>6.57</v>
      </c>
      <c r="U21" s="4">
        <v>32</v>
      </c>
      <c r="V21" s="49">
        <v>0.62</v>
      </c>
      <c r="W21" s="35">
        <v>16</v>
      </c>
      <c r="X21" s="49">
        <v>1.48</v>
      </c>
      <c r="Y21" s="49">
        <v>0.66</v>
      </c>
      <c r="Z21" s="49">
        <v>0.42</v>
      </c>
      <c r="AA21" s="49">
        <v>2.0499999999999998</v>
      </c>
      <c r="AB21" s="49">
        <v>2.17</v>
      </c>
      <c r="AC21" s="49">
        <v>2.09</v>
      </c>
      <c r="AD21" s="4" t="s">
        <v>444</v>
      </c>
      <c r="AE21" s="49">
        <v>0.28999999999999998</v>
      </c>
      <c r="AF21" s="49">
        <v>0.11</v>
      </c>
      <c r="AG21" s="49">
        <v>0.23</v>
      </c>
      <c r="AH21" s="8">
        <v>0.254</v>
      </c>
      <c r="AI21" s="4">
        <v>13</v>
      </c>
      <c r="AJ21" s="4">
        <v>15</v>
      </c>
      <c r="AK21" s="49">
        <v>5.15</v>
      </c>
      <c r="AL21" s="8">
        <v>4.2000000000000003E-2</v>
      </c>
      <c r="AM21" s="49">
        <v>0.39</v>
      </c>
      <c r="AN21" s="49">
        <v>0.06</v>
      </c>
      <c r="AO21" s="49">
        <v>0.16</v>
      </c>
      <c r="AP21" s="35">
        <v>9.9700000000000006</v>
      </c>
      <c r="AQ21" s="35">
        <v>20.2</v>
      </c>
      <c r="AR21" s="8">
        <v>9.5000000000000001E-2</v>
      </c>
      <c r="AS21" s="49">
        <v>6.33</v>
      </c>
      <c r="AT21" s="49">
        <v>2.69</v>
      </c>
      <c r="AU21" s="35">
        <v>12.9</v>
      </c>
      <c r="AV21" s="4">
        <v>684</v>
      </c>
      <c r="AW21" s="49">
        <v>0.12</v>
      </c>
      <c r="AX21" s="35">
        <v>2.4</v>
      </c>
      <c r="AY21" s="35">
        <v>3.9</v>
      </c>
      <c r="AZ21" s="49">
        <v>1.9</v>
      </c>
      <c r="BA21" s="49">
        <v>0.5</v>
      </c>
      <c r="BB21" s="4">
        <v>68</v>
      </c>
      <c r="BC21" s="4" t="s">
        <v>444</v>
      </c>
      <c r="BD21" s="49">
        <v>0.22</v>
      </c>
      <c r="BE21" s="49">
        <v>0.02</v>
      </c>
      <c r="BF21" s="49">
        <v>4.17</v>
      </c>
      <c r="BG21" s="8">
        <v>5.3999999999999999E-2</v>
      </c>
      <c r="BH21" s="49">
        <v>0.96</v>
      </c>
      <c r="BI21" s="35">
        <v>20.8</v>
      </c>
      <c r="BJ21" s="4">
        <v>0.8</v>
      </c>
      <c r="BK21" s="49">
        <v>5.6</v>
      </c>
      <c r="BL21" s="49">
        <v>0.52</v>
      </c>
      <c r="BM21" s="35">
        <v>37.9</v>
      </c>
      <c r="BN21" s="35">
        <v>16.399999999999999</v>
      </c>
    </row>
    <row r="22" spans="1:66">
      <c r="A22" s="159" t="s">
        <v>310</v>
      </c>
      <c r="B22" s="22">
        <v>883245.25</v>
      </c>
      <c r="C22" s="22">
        <v>6252798.29</v>
      </c>
      <c r="D22" s="24">
        <v>56.264789999999998</v>
      </c>
      <c r="E22" s="24">
        <v>-92.808085000000005</v>
      </c>
      <c r="F22" s="18">
        <v>14.8</v>
      </c>
      <c r="G22" s="6">
        <v>14.9</v>
      </c>
      <c r="H22" s="6" t="s">
        <v>218</v>
      </c>
      <c r="I22" s="18" t="s">
        <v>219</v>
      </c>
      <c r="J22" s="4">
        <v>0.04</v>
      </c>
      <c r="K22" s="49">
        <v>2.15</v>
      </c>
      <c r="L22" s="49">
        <v>4.88</v>
      </c>
      <c r="M22" s="49">
        <v>0.01</v>
      </c>
      <c r="N22" s="4">
        <v>62</v>
      </c>
      <c r="O22" s="49">
        <v>0.43</v>
      </c>
      <c r="P22" s="49">
        <v>0.15</v>
      </c>
      <c r="Q22" s="35">
        <v>15.4</v>
      </c>
      <c r="R22" s="49">
        <v>0.17</v>
      </c>
      <c r="S22" s="49">
        <v>31.9</v>
      </c>
      <c r="T22" s="49">
        <v>8.1199999999999992</v>
      </c>
      <c r="U22" s="4">
        <v>38</v>
      </c>
      <c r="V22" s="49">
        <v>1.1200000000000001</v>
      </c>
      <c r="W22" s="35">
        <v>20.7</v>
      </c>
      <c r="X22" s="49">
        <v>1.7</v>
      </c>
      <c r="Y22" s="49">
        <v>0.78</v>
      </c>
      <c r="Z22" s="49">
        <v>0.5</v>
      </c>
      <c r="AA22" s="49">
        <v>2.5499999999999998</v>
      </c>
      <c r="AB22" s="49">
        <v>3.25</v>
      </c>
      <c r="AC22" s="49">
        <v>2.56</v>
      </c>
      <c r="AD22" s="4" t="s">
        <v>444</v>
      </c>
      <c r="AE22" s="49">
        <v>0.46</v>
      </c>
      <c r="AF22" s="49">
        <v>7.0000000000000007E-2</v>
      </c>
      <c r="AG22" s="49">
        <v>0.27</v>
      </c>
      <c r="AH22" s="8">
        <v>0.38600000000000001</v>
      </c>
      <c r="AI22" s="4">
        <v>18</v>
      </c>
      <c r="AJ22" s="4">
        <v>20</v>
      </c>
      <c r="AK22" s="49">
        <v>4.6399999999999997</v>
      </c>
      <c r="AL22" s="8">
        <v>4.2999999999999997E-2</v>
      </c>
      <c r="AM22" s="49">
        <v>0.4</v>
      </c>
      <c r="AN22" s="49">
        <v>0.1</v>
      </c>
      <c r="AO22" s="49">
        <v>0.26</v>
      </c>
      <c r="AP22" s="35">
        <v>13.6</v>
      </c>
      <c r="AQ22" s="35">
        <v>23.6</v>
      </c>
      <c r="AR22" s="8">
        <v>0.1</v>
      </c>
      <c r="AS22" s="49">
        <v>7.24</v>
      </c>
      <c r="AT22" s="49">
        <v>3.75</v>
      </c>
      <c r="AU22" s="35">
        <v>23.1</v>
      </c>
      <c r="AV22" s="4">
        <v>550</v>
      </c>
      <c r="AW22" s="49">
        <v>0.12</v>
      </c>
      <c r="AX22" s="35">
        <v>3.1</v>
      </c>
      <c r="AY22" s="35">
        <v>3.2</v>
      </c>
      <c r="AZ22" s="49">
        <v>2.5099999999999998</v>
      </c>
      <c r="BA22" s="49">
        <v>0.54</v>
      </c>
      <c r="BB22" s="4">
        <v>60</v>
      </c>
      <c r="BC22" s="4" t="s">
        <v>444</v>
      </c>
      <c r="BD22" s="49">
        <v>0.26</v>
      </c>
      <c r="BE22" s="49">
        <v>0.01</v>
      </c>
      <c r="BF22" s="49">
        <v>6.78</v>
      </c>
      <c r="BG22" s="8">
        <v>0.1</v>
      </c>
      <c r="BH22" s="49">
        <v>1.4</v>
      </c>
      <c r="BI22" s="35">
        <v>29.3</v>
      </c>
      <c r="BJ22" s="4">
        <v>0.1</v>
      </c>
      <c r="BK22" s="49">
        <v>6.44</v>
      </c>
      <c r="BL22" s="49">
        <v>0.62</v>
      </c>
      <c r="BM22" s="35">
        <v>49.4</v>
      </c>
      <c r="BN22" s="35">
        <v>26.8</v>
      </c>
    </row>
    <row r="23" spans="1:66">
      <c r="A23" s="159" t="s">
        <v>312</v>
      </c>
      <c r="B23" s="22">
        <v>883245.25</v>
      </c>
      <c r="C23" s="22">
        <v>6252798.29</v>
      </c>
      <c r="D23" s="24">
        <v>56.264789999999998</v>
      </c>
      <c r="E23" s="24">
        <v>-92.808085000000005</v>
      </c>
      <c r="F23" s="18">
        <v>12.8</v>
      </c>
      <c r="G23" s="6">
        <v>12.9</v>
      </c>
      <c r="H23" s="6" t="s">
        <v>217</v>
      </c>
      <c r="I23" s="18" t="s">
        <v>219</v>
      </c>
      <c r="J23" s="4">
        <v>0.04</v>
      </c>
      <c r="K23" s="49">
        <v>2.16</v>
      </c>
      <c r="L23" s="49">
        <v>5</v>
      </c>
      <c r="M23" s="49" t="s">
        <v>444</v>
      </c>
      <c r="N23" s="4">
        <v>69</v>
      </c>
      <c r="O23" s="49">
        <v>0.44</v>
      </c>
      <c r="P23" s="49">
        <v>0.16</v>
      </c>
      <c r="Q23" s="35">
        <v>15.6</v>
      </c>
      <c r="R23" s="49">
        <v>0.17</v>
      </c>
      <c r="S23" s="49">
        <v>32.299999999999997</v>
      </c>
      <c r="T23" s="49">
        <v>8.2200000000000006</v>
      </c>
      <c r="U23" s="4">
        <v>39</v>
      </c>
      <c r="V23" s="49">
        <v>1.1599999999999999</v>
      </c>
      <c r="W23" s="35">
        <v>20.8</v>
      </c>
      <c r="X23" s="49">
        <v>1.75</v>
      </c>
      <c r="Y23" s="49">
        <v>0.79</v>
      </c>
      <c r="Z23" s="49">
        <v>0.51</v>
      </c>
      <c r="AA23" s="49">
        <v>2.59</v>
      </c>
      <c r="AB23" s="49">
        <v>3.32</v>
      </c>
      <c r="AC23" s="49">
        <v>2.58</v>
      </c>
      <c r="AD23" s="4" t="s">
        <v>444</v>
      </c>
      <c r="AE23" s="49">
        <v>0.43</v>
      </c>
      <c r="AF23" s="49">
        <v>7.0000000000000007E-2</v>
      </c>
      <c r="AG23" s="49">
        <v>0.28000000000000003</v>
      </c>
      <c r="AH23" s="8">
        <v>0.38400000000000001</v>
      </c>
      <c r="AI23" s="4">
        <v>19</v>
      </c>
      <c r="AJ23" s="4">
        <v>20</v>
      </c>
      <c r="AK23" s="49">
        <v>4.79</v>
      </c>
      <c r="AL23" s="8">
        <v>4.1000000000000002E-2</v>
      </c>
      <c r="AM23" s="49">
        <v>0.41</v>
      </c>
      <c r="AN23" s="49">
        <v>0.1</v>
      </c>
      <c r="AO23" s="49">
        <v>0.21</v>
      </c>
      <c r="AP23" s="35">
        <v>14</v>
      </c>
      <c r="AQ23" s="35">
        <v>24.3</v>
      </c>
      <c r="AR23" s="8">
        <v>0.10299999999999999</v>
      </c>
      <c r="AS23" s="49">
        <v>7.5</v>
      </c>
      <c r="AT23" s="49">
        <v>3.85</v>
      </c>
      <c r="AU23" s="35">
        <v>23.8</v>
      </c>
      <c r="AV23" s="4">
        <v>539</v>
      </c>
      <c r="AW23" s="49">
        <v>0.11</v>
      </c>
      <c r="AX23" s="35">
        <v>3.1</v>
      </c>
      <c r="AY23" s="35">
        <v>3.2</v>
      </c>
      <c r="AZ23" s="49">
        <v>2.5299999999999998</v>
      </c>
      <c r="BA23" s="49">
        <v>0.53</v>
      </c>
      <c r="BB23" s="4">
        <v>62</v>
      </c>
      <c r="BC23" s="4" t="s">
        <v>444</v>
      </c>
      <c r="BD23" s="49">
        <v>0.26</v>
      </c>
      <c r="BE23" s="49">
        <v>0.01</v>
      </c>
      <c r="BF23" s="49">
        <v>7.1</v>
      </c>
      <c r="BG23" s="8">
        <v>9.8000000000000004E-2</v>
      </c>
      <c r="BH23" s="49">
        <v>1.51</v>
      </c>
      <c r="BI23" s="35">
        <v>30.2</v>
      </c>
      <c r="BJ23" s="4" t="s">
        <v>446</v>
      </c>
      <c r="BK23" s="49">
        <v>6.54</v>
      </c>
      <c r="BL23" s="49">
        <v>0.63</v>
      </c>
      <c r="BM23" s="35">
        <v>49.2</v>
      </c>
      <c r="BN23" s="35">
        <v>27.1</v>
      </c>
    </row>
    <row r="24" spans="1:66">
      <c r="A24" s="159" t="s">
        <v>313</v>
      </c>
      <c r="B24" s="22">
        <v>883245.25</v>
      </c>
      <c r="C24" s="22">
        <v>6252798.29</v>
      </c>
      <c r="D24" s="24">
        <v>56.264789999999998</v>
      </c>
      <c r="E24" s="24">
        <v>-92.808085000000005</v>
      </c>
      <c r="F24" s="18">
        <v>10.8</v>
      </c>
      <c r="G24" s="6">
        <v>10.9</v>
      </c>
      <c r="H24" s="6" t="s">
        <v>216</v>
      </c>
      <c r="I24" s="18" t="s">
        <v>219</v>
      </c>
      <c r="J24" s="4">
        <v>0.03</v>
      </c>
      <c r="K24" s="49">
        <v>1.73</v>
      </c>
      <c r="L24" s="49">
        <v>4.71</v>
      </c>
      <c r="M24" s="49" t="s">
        <v>444</v>
      </c>
      <c r="N24" s="4">
        <v>61</v>
      </c>
      <c r="O24" s="49">
        <v>0.33</v>
      </c>
      <c r="P24" s="49">
        <v>0.14000000000000001</v>
      </c>
      <c r="Q24" s="35">
        <v>17.899999999999999</v>
      </c>
      <c r="R24" s="49">
        <v>0.17</v>
      </c>
      <c r="S24" s="49">
        <v>27.4</v>
      </c>
      <c r="T24" s="49">
        <v>6.62</v>
      </c>
      <c r="U24" s="4">
        <v>34</v>
      </c>
      <c r="V24" s="49">
        <v>0.93</v>
      </c>
      <c r="W24" s="35">
        <v>16.5</v>
      </c>
      <c r="X24" s="49">
        <v>1.46</v>
      </c>
      <c r="Y24" s="49">
        <v>0.68</v>
      </c>
      <c r="Z24" s="49">
        <v>0.43</v>
      </c>
      <c r="AA24" s="49">
        <v>2.1</v>
      </c>
      <c r="AB24" s="49">
        <v>2.52</v>
      </c>
      <c r="AC24" s="49">
        <v>2.1800000000000002</v>
      </c>
      <c r="AD24" s="4" t="s">
        <v>444</v>
      </c>
      <c r="AE24" s="49">
        <v>0.39</v>
      </c>
      <c r="AF24" s="49">
        <v>0.09</v>
      </c>
      <c r="AG24" s="49">
        <v>0.24</v>
      </c>
      <c r="AH24" s="8">
        <v>0.316</v>
      </c>
      <c r="AI24" s="4">
        <v>15</v>
      </c>
      <c r="AJ24" s="4">
        <v>17</v>
      </c>
      <c r="AK24" s="49">
        <v>5.74</v>
      </c>
      <c r="AL24" s="8">
        <v>3.9E-2</v>
      </c>
      <c r="AM24" s="49">
        <v>0.33</v>
      </c>
      <c r="AN24" s="49">
        <v>0.06</v>
      </c>
      <c r="AO24" s="49">
        <v>0.21</v>
      </c>
      <c r="AP24" s="35">
        <v>11.3</v>
      </c>
      <c r="AQ24" s="35">
        <v>20.100000000000001</v>
      </c>
      <c r="AR24" s="8">
        <v>9.4E-2</v>
      </c>
      <c r="AS24" s="49">
        <v>6.05</v>
      </c>
      <c r="AT24" s="49">
        <v>3.06</v>
      </c>
      <c r="AU24" s="35">
        <v>18.5</v>
      </c>
      <c r="AV24" s="4">
        <v>392</v>
      </c>
      <c r="AW24" s="49">
        <v>0.09</v>
      </c>
      <c r="AX24" s="35">
        <v>2.5</v>
      </c>
      <c r="AY24" s="35">
        <v>4.2</v>
      </c>
      <c r="AZ24" s="49">
        <v>2.12</v>
      </c>
      <c r="BA24" s="49">
        <v>0.43</v>
      </c>
      <c r="BB24" s="4">
        <v>60</v>
      </c>
      <c r="BC24" s="4" t="s">
        <v>444</v>
      </c>
      <c r="BD24" s="49">
        <v>0.22</v>
      </c>
      <c r="BE24" s="49">
        <v>0.01</v>
      </c>
      <c r="BF24" s="49">
        <v>5.59</v>
      </c>
      <c r="BG24" s="8">
        <v>8.1000000000000003E-2</v>
      </c>
      <c r="BH24" s="49">
        <v>1.31</v>
      </c>
      <c r="BI24" s="35">
        <v>23</v>
      </c>
      <c r="BJ24" s="4" t="s">
        <v>446</v>
      </c>
      <c r="BK24" s="49">
        <v>5.6</v>
      </c>
      <c r="BL24" s="49">
        <v>0.54</v>
      </c>
      <c r="BM24" s="35">
        <v>39.299999999999997</v>
      </c>
      <c r="BN24" s="35">
        <v>21.9</v>
      </c>
    </row>
    <row r="25" spans="1:66">
      <c r="A25" s="159" t="s">
        <v>314</v>
      </c>
      <c r="B25" s="22">
        <v>883245.25</v>
      </c>
      <c r="C25" s="22">
        <v>6252798.29</v>
      </c>
      <c r="D25" s="24">
        <v>56.264789999999998</v>
      </c>
      <c r="E25" s="24">
        <v>-92.808085000000005</v>
      </c>
      <c r="F25" s="18">
        <v>8.8000000000000007</v>
      </c>
      <c r="G25" s="6">
        <v>8.9</v>
      </c>
      <c r="H25" s="6" t="s">
        <v>215</v>
      </c>
      <c r="I25" s="18" t="s">
        <v>219</v>
      </c>
      <c r="J25" s="4">
        <v>0.03</v>
      </c>
      <c r="K25" s="49">
        <v>1.67</v>
      </c>
      <c r="L25" s="49">
        <v>5.29</v>
      </c>
      <c r="M25" s="49" t="s">
        <v>444</v>
      </c>
      <c r="N25" s="4">
        <v>55</v>
      </c>
      <c r="O25" s="49">
        <v>0.32</v>
      </c>
      <c r="P25" s="49">
        <v>0.16</v>
      </c>
      <c r="Q25" s="35">
        <v>17.8</v>
      </c>
      <c r="R25" s="49">
        <v>0.16</v>
      </c>
      <c r="S25" s="49">
        <v>26.9</v>
      </c>
      <c r="T25" s="49">
        <v>6.23</v>
      </c>
      <c r="U25" s="4">
        <v>39</v>
      </c>
      <c r="V25" s="49">
        <v>0.93</v>
      </c>
      <c r="W25" s="35">
        <v>16.8</v>
      </c>
      <c r="X25" s="49">
        <v>1.47</v>
      </c>
      <c r="Y25" s="49">
        <v>0.68</v>
      </c>
      <c r="Z25" s="49">
        <v>0.42</v>
      </c>
      <c r="AA25" s="49">
        <v>2.02</v>
      </c>
      <c r="AB25" s="49">
        <v>2.5099999999999998</v>
      </c>
      <c r="AC25" s="49">
        <v>2.16</v>
      </c>
      <c r="AD25" s="4" t="s">
        <v>444</v>
      </c>
      <c r="AE25" s="49">
        <v>0.41</v>
      </c>
      <c r="AF25" s="49">
        <v>0.11</v>
      </c>
      <c r="AG25" s="49">
        <v>0.24</v>
      </c>
      <c r="AH25" s="8">
        <v>0.31</v>
      </c>
      <c r="AI25" s="4">
        <v>15</v>
      </c>
      <c r="AJ25" s="4">
        <v>17</v>
      </c>
      <c r="AK25" s="49">
        <v>5.68</v>
      </c>
      <c r="AL25" s="8">
        <v>3.4000000000000002E-2</v>
      </c>
      <c r="AM25" s="49">
        <v>0.38</v>
      </c>
      <c r="AN25" s="49">
        <v>0.14000000000000001</v>
      </c>
      <c r="AO25" s="49">
        <v>0.26</v>
      </c>
      <c r="AP25" s="35">
        <v>11.1</v>
      </c>
      <c r="AQ25" s="35">
        <v>22.1</v>
      </c>
      <c r="AR25" s="8">
        <v>9.4E-2</v>
      </c>
      <c r="AS25" s="49">
        <v>5.93</v>
      </c>
      <c r="AT25" s="49">
        <v>3.04</v>
      </c>
      <c r="AU25" s="35">
        <v>18.3</v>
      </c>
      <c r="AV25" s="4">
        <v>462</v>
      </c>
      <c r="AW25" s="49">
        <v>0.1</v>
      </c>
      <c r="AX25" s="35">
        <v>2.5</v>
      </c>
      <c r="AY25" s="35">
        <v>3.5</v>
      </c>
      <c r="AZ25" s="49">
        <v>2.04</v>
      </c>
      <c r="BA25" s="49">
        <v>0.5</v>
      </c>
      <c r="BB25" s="4">
        <v>56</v>
      </c>
      <c r="BC25" s="4" t="s">
        <v>444</v>
      </c>
      <c r="BD25" s="49">
        <v>0.22</v>
      </c>
      <c r="BE25" s="49">
        <v>0.01</v>
      </c>
      <c r="BF25" s="49">
        <v>5.49</v>
      </c>
      <c r="BG25" s="8">
        <v>8.1000000000000003E-2</v>
      </c>
      <c r="BH25" s="49">
        <v>2.72</v>
      </c>
      <c r="BI25" s="35">
        <v>22</v>
      </c>
      <c r="BJ25" s="4" t="s">
        <v>446</v>
      </c>
      <c r="BK25" s="49">
        <v>5.72</v>
      </c>
      <c r="BL25" s="49">
        <v>0.53</v>
      </c>
      <c r="BM25" s="35">
        <v>38</v>
      </c>
      <c r="BN25" s="35">
        <v>22.8</v>
      </c>
    </row>
    <row r="26" spans="1:66">
      <c r="A26" s="159" t="s">
        <v>315</v>
      </c>
      <c r="B26" s="22">
        <v>883245.25</v>
      </c>
      <c r="C26" s="22">
        <v>6252798.29</v>
      </c>
      <c r="D26" s="24">
        <v>56.264789999999998</v>
      </c>
      <c r="E26" s="24">
        <v>-92.808085000000005</v>
      </c>
      <c r="F26" s="18">
        <v>3.25</v>
      </c>
      <c r="G26" s="6">
        <v>3.35</v>
      </c>
      <c r="H26" s="6" t="s">
        <v>214</v>
      </c>
      <c r="I26" s="18" t="s">
        <v>219</v>
      </c>
      <c r="J26" s="4">
        <v>0.02</v>
      </c>
      <c r="K26" s="49">
        <v>0.64</v>
      </c>
      <c r="L26" s="49">
        <v>4.1500000000000004</v>
      </c>
      <c r="M26" s="49">
        <v>0.01</v>
      </c>
      <c r="N26" s="4">
        <v>20</v>
      </c>
      <c r="O26" s="49">
        <v>0.14000000000000001</v>
      </c>
      <c r="P26" s="49">
        <v>0.12</v>
      </c>
      <c r="Q26" s="35">
        <v>19.5</v>
      </c>
      <c r="R26" s="49">
        <v>0.13</v>
      </c>
      <c r="S26" s="49">
        <v>18.2</v>
      </c>
      <c r="T26" s="49">
        <v>2.94</v>
      </c>
      <c r="U26" s="4">
        <v>21</v>
      </c>
      <c r="V26" s="49">
        <v>0.35</v>
      </c>
      <c r="W26" s="35">
        <v>8.5299999999999994</v>
      </c>
      <c r="X26" s="49">
        <v>1.1200000000000001</v>
      </c>
      <c r="Y26" s="49">
        <v>0.51</v>
      </c>
      <c r="Z26" s="49">
        <v>0.3</v>
      </c>
      <c r="AA26" s="49">
        <v>1.03</v>
      </c>
      <c r="AB26" s="49">
        <v>1</v>
      </c>
      <c r="AC26" s="49">
        <v>1.55</v>
      </c>
      <c r="AD26" s="4" t="s">
        <v>444</v>
      </c>
      <c r="AE26" s="49">
        <v>0.19</v>
      </c>
      <c r="AF26" s="49">
        <v>0.06</v>
      </c>
      <c r="AG26" s="49">
        <v>0.18</v>
      </c>
      <c r="AH26" s="8">
        <v>0.111</v>
      </c>
      <c r="AI26" s="4">
        <v>10</v>
      </c>
      <c r="AJ26" s="4">
        <v>7</v>
      </c>
      <c r="AK26" s="49">
        <v>6.75</v>
      </c>
      <c r="AL26" s="8">
        <v>2.5999999999999999E-2</v>
      </c>
      <c r="AM26" s="49">
        <v>0.31</v>
      </c>
      <c r="AN26" s="49">
        <v>0.09</v>
      </c>
      <c r="AO26" s="49">
        <v>0.32</v>
      </c>
      <c r="AP26" s="35">
        <v>7.25</v>
      </c>
      <c r="AQ26" s="35">
        <v>10.1</v>
      </c>
      <c r="AR26" s="8">
        <v>8.7999999999999995E-2</v>
      </c>
      <c r="AS26" s="49">
        <v>3.48</v>
      </c>
      <c r="AT26" s="49">
        <v>1.95</v>
      </c>
      <c r="AU26" s="35">
        <v>6.21</v>
      </c>
      <c r="AV26" s="4">
        <v>332</v>
      </c>
      <c r="AW26" s="49">
        <v>0.06</v>
      </c>
      <c r="AX26" s="35">
        <v>1.3</v>
      </c>
      <c r="AY26" s="35">
        <v>4.3</v>
      </c>
      <c r="AZ26" s="49">
        <v>1.43</v>
      </c>
      <c r="BA26" s="49">
        <v>0.22</v>
      </c>
      <c r="BB26" s="4">
        <v>53</v>
      </c>
      <c r="BC26" s="4" t="s">
        <v>444</v>
      </c>
      <c r="BD26" s="49">
        <v>0.17</v>
      </c>
      <c r="BE26" s="49">
        <v>0.01</v>
      </c>
      <c r="BF26" s="49">
        <v>3.12</v>
      </c>
      <c r="BG26" s="8">
        <v>4.4999999999999998E-2</v>
      </c>
      <c r="BH26" s="49">
        <v>1.02</v>
      </c>
      <c r="BI26" s="35">
        <v>9.9</v>
      </c>
      <c r="BJ26" s="4" t="s">
        <v>446</v>
      </c>
      <c r="BK26" s="49">
        <v>4.3600000000000003</v>
      </c>
      <c r="BL26" s="49">
        <v>0.39</v>
      </c>
      <c r="BM26" s="35">
        <v>17.600000000000001</v>
      </c>
      <c r="BN26" s="35">
        <v>10.199999999999999</v>
      </c>
    </row>
    <row r="27" spans="1:66">
      <c r="A27" s="159" t="s">
        <v>320</v>
      </c>
      <c r="B27" s="22">
        <v>898308.01</v>
      </c>
      <c r="C27" s="22">
        <v>6245130.5499999998</v>
      </c>
      <c r="D27" s="24">
        <v>56.183957599999999</v>
      </c>
      <c r="E27" s="24">
        <v>-92.577928900000003</v>
      </c>
      <c r="F27" s="18">
        <v>25.25</v>
      </c>
      <c r="G27" s="6">
        <v>25.35</v>
      </c>
      <c r="H27" s="6" t="s">
        <v>321</v>
      </c>
      <c r="I27" s="18" t="s">
        <v>219</v>
      </c>
      <c r="J27" s="4">
        <v>0.08</v>
      </c>
      <c r="K27" s="49">
        <v>3.5</v>
      </c>
      <c r="L27" s="49">
        <v>5.29</v>
      </c>
      <c r="M27" s="49">
        <v>0.01</v>
      </c>
      <c r="N27" s="4">
        <v>93</v>
      </c>
      <c r="O27" s="49">
        <v>0.69</v>
      </c>
      <c r="P27" s="49">
        <v>0.21</v>
      </c>
      <c r="Q27" s="35">
        <v>9.86</v>
      </c>
      <c r="R27" s="49">
        <v>0.2</v>
      </c>
      <c r="S27" s="49">
        <v>45.8</v>
      </c>
      <c r="T27" s="49">
        <v>12.9</v>
      </c>
      <c r="U27" s="4">
        <v>59</v>
      </c>
      <c r="V27" s="49">
        <v>1.57</v>
      </c>
      <c r="W27" s="35">
        <v>31.8</v>
      </c>
      <c r="X27" s="49">
        <v>2.42</v>
      </c>
      <c r="Y27" s="49">
        <v>1.1100000000000001</v>
      </c>
      <c r="Z27" s="49">
        <v>0.72</v>
      </c>
      <c r="AA27" s="49">
        <v>4.05</v>
      </c>
      <c r="AB27" s="49">
        <v>5.45</v>
      </c>
      <c r="AC27" s="49">
        <v>3.53</v>
      </c>
      <c r="AD27" s="4" t="s">
        <v>444</v>
      </c>
      <c r="AE27" s="49">
        <v>0.44</v>
      </c>
      <c r="AF27" s="49">
        <v>0.12</v>
      </c>
      <c r="AG27" s="49">
        <v>0.38</v>
      </c>
      <c r="AH27" s="8">
        <v>0.52200000000000002</v>
      </c>
      <c r="AI27" s="4">
        <v>26</v>
      </c>
      <c r="AJ27" s="4">
        <v>28</v>
      </c>
      <c r="AK27" s="49">
        <v>3.49</v>
      </c>
      <c r="AL27" s="8">
        <v>5.3999999999999999E-2</v>
      </c>
      <c r="AM27" s="49">
        <v>0.45</v>
      </c>
      <c r="AN27" s="49">
        <v>0.11</v>
      </c>
      <c r="AO27" s="49">
        <v>0.16</v>
      </c>
      <c r="AP27" s="35">
        <v>20</v>
      </c>
      <c r="AQ27" s="35">
        <v>37</v>
      </c>
      <c r="AR27" s="8">
        <v>0.124</v>
      </c>
      <c r="AS27" s="49">
        <v>10.8</v>
      </c>
      <c r="AT27" s="49">
        <v>5.56</v>
      </c>
      <c r="AU27" s="35">
        <v>34.299999999999997</v>
      </c>
      <c r="AV27" s="4">
        <v>420</v>
      </c>
      <c r="AW27" s="49">
        <v>0.15</v>
      </c>
      <c r="AX27" s="35">
        <v>5.0999999999999996</v>
      </c>
      <c r="AY27" s="35">
        <v>2.2000000000000002</v>
      </c>
      <c r="AZ27" s="49">
        <v>3.66</v>
      </c>
      <c r="BA27" s="49">
        <v>0.78</v>
      </c>
      <c r="BB27" s="4">
        <v>53</v>
      </c>
      <c r="BC27" s="4" t="s">
        <v>444</v>
      </c>
      <c r="BD27" s="49">
        <v>0.36</v>
      </c>
      <c r="BE27" s="49">
        <v>0.02</v>
      </c>
      <c r="BF27" s="49">
        <v>9.25</v>
      </c>
      <c r="BG27" s="8">
        <v>0.13600000000000001</v>
      </c>
      <c r="BH27" s="49">
        <v>1.42</v>
      </c>
      <c r="BI27" s="35">
        <v>46.1</v>
      </c>
      <c r="BJ27" s="4" t="s">
        <v>446</v>
      </c>
      <c r="BK27" s="49">
        <v>9.33</v>
      </c>
      <c r="BL27" s="49">
        <v>0.86</v>
      </c>
      <c r="BM27" s="35">
        <v>82.5</v>
      </c>
      <c r="BN27" s="35">
        <v>30.5</v>
      </c>
    </row>
    <row r="28" spans="1:66">
      <c r="A28" s="159" t="s">
        <v>323</v>
      </c>
      <c r="B28" s="22">
        <v>902184.23</v>
      </c>
      <c r="C28" s="22">
        <v>6243289.8099999996</v>
      </c>
      <c r="D28" s="24">
        <v>56.164273000000001</v>
      </c>
      <c r="E28" s="24">
        <v>-92.518659</v>
      </c>
      <c r="F28" s="18">
        <v>3.55</v>
      </c>
      <c r="G28" s="6">
        <v>3.65</v>
      </c>
      <c r="H28" s="6" t="s">
        <v>214</v>
      </c>
      <c r="I28" s="18" t="s">
        <v>219</v>
      </c>
      <c r="J28" s="4">
        <v>0.03</v>
      </c>
      <c r="K28" s="49">
        <v>1.52</v>
      </c>
      <c r="L28" s="49">
        <v>5</v>
      </c>
      <c r="M28" s="49" t="s">
        <v>444</v>
      </c>
      <c r="N28" s="4">
        <v>53</v>
      </c>
      <c r="O28" s="49">
        <v>0.36</v>
      </c>
      <c r="P28" s="49">
        <v>0.12</v>
      </c>
      <c r="Q28" s="35">
        <v>18.5</v>
      </c>
      <c r="R28" s="49">
        <v>0.19</v>
      </c>
      <c r="S28" s="49">
        <v>24.8</v>
      </c>
      <c r="T28" s="49">
        <v>7.14</v>
      </c>
      <c r="U28" s="4">
        <v>31</v>
      </c>
      <c r="V28" s="49">
        <v>0.65</v>
      </c>
      <c r="W28" s="35">
        <v>16.100000000000001</v>
      </c>
      <c r="X28" s="49">
        <v>1.59</v>
      </c>
      <c r="Y28" s="49">
        <v>0.71</v>
      </c>
      <c r="Z28" s="49">
        <v>0.46</v>
      </c>
      <c r="AA28" s="49">
        <v>2.11</v>
      </c>
      <c r="AB28" s="49">
        <v>2.2599999999999998</v>
      </c>
      <c r="AC28" s="49">
        <v>2.2200000000000002</v>
      </c>
      <c r="AD28" s="4" t="s">
        <v>444</v>
      </c>
      <c r="AE28" s="49">
        <v>0.27</v>
      </c>
      <c r="AF28" s="49">
        <v>0.06</v>
      </c>
      <c r="AG28" s="49">
        <v>0.25</v>
      </c>
      <c r="AH28" s="8">
        <v>0.28499999999999998</v>
      </c>
      <c r="AI28" s="4">
        <v>13</v>
      </c>
      <c r="AJ28" s="4">
        <v>15</v>
      </c>
      <c r="AK28" s="49">
        <v>5.04</v>
      </c>
      <c r="AL28" s="8">
        <v>4.5999999999999999E-2</v>
      </c>
      <c r="AM28" s="49">
        <v>0.38</v>
      </c>
      <c r="AN28" s="49">
        <v>0.09</v>
      </c>
      <c r="AO28" s="49">
        <v>0.15</v>
      </c>
      <c r="AP28" s="35">
        <v>10.6</v>
      </c>
      <c r="AQ28" s="35">
        <v>20.6</v>
      </c>
      <c r="AR28" s="8">
        <v>9.5000000000000001E-2</v>
      </c>
      <c r="AS28" s="49">
        <v>6.65</v>
      </c>
      <c r="AT28" s="49">
        <v>2.84</v>
      </c>
      <c r="AU28" s="35">
        <v>14.8</v>
      </c>
      <c r="AV28" s="4">
        <v>808</v>
      </c>
      <c r="AW28" s="49">
        <v>0.11</v>
      </c>
      <c r="AX28" s="35">
        <v>2.5</v>
      </c>
      <c r="AY28" s="35">
        <v>3.7</v>
      </c>
      <c r="AZ28" s="49">
        <v>2.0499999999999998</v>
      </c>
      <c r="BA28" s="49">
        <v>0.37</v>
      </c>
      <c r="BB28" s="4">
        <v>63</v>
      </c>
      <c r="BC28" s="4" t="s">
        <v>444</v>
      </c>
      <c r="BD28" s="49">
        <v>0.24</v>
      </c>
      <c r="BE28" s="49">
        <v>0.01</v>
      </c>
      <c r="BF28" s="49">
        <v>4.41</v>
      </c>
      <c r="BG28" s="8">
        <v>0.05</v>
      </c>
      <c r="BH28" s="49">
        <v>1.26</v>
      </c>
      <c r="BI28" s="35">
        <v>21.9</v>
      </c>
      <c r="BJ28" s="4" t="s">
        <v>446</v>
      </c>
      <c r="BK28" s="49">
        <v>5.99</v>
      </c>
      <c r="BL28" s="49">
        <v>0.55000000000000004</v>
      </c>
      <c r="BM28" s="35">
        <v>39</v>
      </c>
      <c r="BN28" s="35">
        <v>15.5</v>
      </c>
    </row>
    <row r="29" spans="1:66">
      <c r="A29" s="159" t="s">
        <v>324</v>
      </c>
      <c r="B29" s="22">
        <v>902184.23</v>
      </c>
      <c r="C29" s="22">
        <v>6243289.8099999996</v>
      </c>
      <c r="D29" s="24">
        <v>56.164273000000001</v>
      </c>
      <c r="E29" s="24">
        <v>-92.518659</v>
      </c>
      <c r="F29" s="18">
        <v>5.05</v>
      </c>
      <c r="G29" s="6">
        <v>5.15</v>
      </c>
      <c r="H29" s="6" t="s">
        <v>215</v>
      </c>
      <c r="I29" s="18" t="s">
        <v>219</v>
      </c>
      <c r="J29" s="4">
        <v>0.03</v>
      </c>
      <c r="K29" s="49">
        <v>1.41</v>
      </c>
      <c r="L29" s="49">
        <v>5.59</v>
      </c>
      <c r="M29" s="49" t="s">
        <v>444</v>
      </c>
      <c r="N29" s="4">
        <v>49</v>
      </c>
      <c r="O29" s="49">
        <v>0.33</v>
      </c>
      <c r="P29" s="49">
        <v>0.12</v>
      </c>
      <c r="Q29" s="35">
        <v>18.7</v>
      </c>
      <c r="R29" s="49">
        <v>0.18</v>
      </c>
      <c r="S29" s="49">
        <v>24.7</v>
      </c>
      <c r="T29" s="49">
        <v>6.77</v>
      </c>
      <c r="U29" s="4">
        <v>30</v>
      </c>
      <c r="V29" s="49">
        <v>0.62</v>
      </c>
      <c r="W29" s="35">
        <v>15.3</v>
      </c>
      <c r="X29" s="49">
        <v>1.57</v>
      </c>
      <c r="Y29" s="49">
        <v>0.68</v>
      </c>
      <c r="Z29" s="49">
        <v>0.44</v>
      </c>
      <c r="AA29" s="49">
        <v>2.0099999999999998</v>
      </c>
      <c r="AB29" s="49">
        <v>2.08</v>
      </c>
      <c r="AC29" s="49">
        <v>2.17</v>
      </c>
      <c r="AD29" s="4" t="s">
        <v>444</v>
      </c>
      <c r="AE29" s="49">
        <v>0.28999999999999998</v>
      </c>
      <c r="AF29" s="49">
        <v>0.08</v>
      </c>
      <c r="AG29" s="49">
        <v>0.25</v>
      </c>
      <c r="AH29" s="8">
        <v>0.26300000000000001</v>
      </c>
      <c r="AI29" s="4">
        <v>13</v>
      </c>
      <c r="AJ29" s="4">
        <v>14</v>
      </c>
      <c r="AK29" s="49">
        <v>5.19</v>
      </c>
      <c r="AL29" s="8">
        <v>4.5999999999999999E-2</v>
      </c>
      <c r="AM29" s="49">
        <v>0.49</v>
      </c>
      <c r="AN29" s="49">
        <v>0.11</v>
      </c>
      <c r="AO29" s="49">
        <v>0.21</v>
      </c>
      <c r="AP29" s="35">
        <v>10.5</v>
      </c>
      <c r="AQ29" s="35">
        <v>20.100000000000001</v>
      </c>
      <c r="AR29" s="8">
        <v>9.7000000000000003E-2</v>
      </c>
      <c r="AS29" s="49">
        <v>6.55</v>
      </c>
      <c r="AT29" s="49">
        <v>2.78</v>
      </c>
      <c r="AU29" s="35">
        <v>14</v>
      </c>
      <c r="AV29" s="4">
        <v>876</v>
      </c>
      <c r="AW29" s="49">
        <v>0.12</v>
      </c>
      <c r="AX29" s="35">
        <v>2.4</v>
      </c>
      <c r="AY29" s="35">
        <v>3.9</v>
      </c>
      <c r="AZ29" s="49">
        <v>2.0299999999999998</v>
      </c>
      <c r="BA29" s="49">
        <v>0.75</v>
      </c>
      <c r="BB29" s="4">
        <v>63</v>
      </c>
      <c r="BC29" s="4" t="s">
        <v>444</v>
      </c>
      <c r="BD29" s="49">
        <v>0.23</v>
      </c>
      <c r="BE29" s="49">
        <v>0.02</v>
      </c>
      <c r="BF29" s="49">
        <v>4.38</v>
      </c>
      <c r="BG29" s="8">
        <v>4.8000000000000001E-2</v>
      </c>
      <c r="BH29" s="49">
        <v>1.1499999999999999</v>
      </c>
      <c r="BI29" s="35">
        <v>20.6</v>
      </c>
      <c r="BJ29" s="4">
        <v>0.4</v>
      </c>
      <c r="BK29" s="49">
        <v>5.93</v>
      </c>
      <c r="BL29" s="49">
        <v>0.54</v>
      </c>
      <c r="BM29" s="35">
        <v>37.200000000000003</v>
      </c>
      <c r="BN29" s="35">
        <v>16.2</v>
      </c>
    </row>
    <row r="30" spans="1:66">
      <c r="A30" s="159" t="s">
        <v>325</v>
      </c>
      <c r="B30" s="22">
        <v>902184.23</v>
      </c>
      <c r="C30" s="22">
        <v>6243289.8099999996</v>
      </c>
      <c r="D30" s="24">
        <v>56.164273000000001</v>
      </c>
      <c r="E30" s="24">
        <v>-92.518659</v>
      </c>
      <c r="F30" s="18">
        <v>7.05</v>
      </c>
      <c r="G30" s="6">
        <v>7.15</v>
      </c>
      <c r="H30" s="6" t="s">
        <v>216</v>
      </c>
      <c r="I30" s="18" t="s">
        <v>219</v>
      </c>
      <c r="J30" s="4">
        <v>0.04</v>
      </c>
      <c r="K30" s="49">
        <v>2.13</v>
      </c>
      <c r="L30" s="49">
        <v>5.75</v>
      </c>
      <c r="M30" s="49" t="s">
        <v>444</v>
      </c>
      <c r="N30" s="4">
        <v>64</v>
      </c>
      <c r="O30" s="49">
        <v>0.48</v>
      </c>
      <c r="P30" s="49">
        <v>0.15</v>
      </c>
      <c r="Q30" s="35">
        <v>19.5</v>
      </c>
      <c r="R30" s="49">
        <v>0.19</v>
      </c>
      <c r="S30" s="49">
        <v>31.7</v>
      </c>
      <c r="T30" s="49">
        <v>8.4499999999999993</v>
      </c>
      <c r="U30" s="4">
        <v>40</v>
      </c>
      <c r="V30" s="49">
        <v>0.86</v>
      </c>
      <c r="W30" s="35">
        <v>21.2</v>
      </c>
      <c r="X30" s="49">
        <v>1.86</v>
      </c>
      <c r="Y30" s="49">
        <v>0.82</v>
      </c>
      <c r="Z30" s="49">
        <v>0.54</v>
      </c>
      <c r="AA30" s="49">
        <v>2.69</v>
      </c>
      <c r="AB30" s="49">
        <v>3.05</v>
      </c>
      <c r="AC30" s="49">
        <v>2.63</v>
      </c>
      <c r="AD30" s="4" t="s">
        <v>444</v>
      </c>
      <c r="AE30" s="49">
        <v>0.42</v>
      </c>
      <c r="AF30" s="49">
        <v>7.0000000000000007E-2</v>
      </c>
      <c r="AG30" s="49">
        <v>0.28999999999999998</v>
      </c>
      <c r="AH30" s="8">
        <v>0.35799999999999998</v>
      </c>
      <c r="AI30" s="4">
        <v>17</v>
      </c>
      <c r="AJ30" s="4">
        <v>21</v>
      </c>
      <c r="AK30" s="49">
        <v>5.37</v>
      </c>
      <c r="AL30" s="8">
        <v>4.5999999999999999E-2</v>
      </c>
      <c r="AM30" s="49">
        <v>0.53</v>
      </c>
      <c r="AN30" s="49">
        <v>0.13</v>
      </c>
      <c r="AO30" s="49">
        <v>0.23</v>
      </c>
      <c r="AP30" s="35">
        <v>13.4</v>
      </c>
      <c r="AQ30" s="35">
        <v>24.8</v>
      </c>
      <c r="AR30" s="8">
        <v>0.10199999999999999</v>
      </c>
      <c r="AS30" s="49">
        <v>8.4</v>
      </c>
      <c r="AT30" s="49">
        <v>3.61</v>
      </c>
      <c r="AU30" s="35">
        <v>19.899999999999999</v>
      </c>
      <c r="AV30" s="4">
        <v>666</v>
      </c>
      <c r="AW30" s="49">
        <v>0.14000000000000001</v>
      </c>
      <c r="AX30" s="35">
        <v>3.1</v>
      </c>
      <c r="AY30" s="35">
        <v>4.4000000000000004</v>
      </c>
      <c r="AZ30" s="49">
        <v>2.5</v>
      </c>
      <c r="BA30" s="49">
        <v>1.27</v>
      </c>
      <c r="BB30" s="4">
        <v>70</v>
      </c>
      <c r="BC30" s="4" t="s">
        <v>444</v>
      </c>
      <c r="BD30" s="49">
        <v>0.28000000000000003</v>
      </c>
      <c r="BE30" s="49">
        <v>0.02</v>
      </c>
      <c r="BF30" s="49">
        <v>5.77</v>
      </c>
      <c r="BG30" s="8">
        <v>7.0999999999999994E-2</v>
      </c>
      <c r="BH30" s="49">
        <v>1.42</v>
      </c>
      <c r="BI30" s="35">
        <v>28.9</v>
      </c>
      <c r="BJ30" s="4" t="s">
        <v>446</v>
      </c>
      <c r="BK30" s="49">
        <v>6.87</v>
      </c>
      <c r="BL30" s="49">
        <v>0.62</v>
      </c>
      <c r="BM30" s="35">
        <v>51.2</v>
      </c>
      <c r="BN30" s="35">
        <v>23.2</v>
      </c>
    </row>
    <row r="31" spans="1:66">
      <c r="A31" s="159" t="s">
        <v>326</v>
      </c>
      <c r="B31" s="22">
        <v>902184.23</v>
      </c>
      <c r="C31" s="22">
        <v>6243289.8099999996</v>
      </c>
      <c r="D31" s="24">
        <v>56.164273000000001</v>
      </c>
      <c r="E31" s="24">
        <v>-92.518659</v>
      </c>
      <c r="F31" s="18">
        <v>9.0500000000000007</v>
      </c>
      <c r="G31" s="6">
        <v>9.15</v>
      </c>
      <c r="H31" s="6" t="s">
        <v>217</v>
      </c>
      <c r="I31" s="18" t="s">
        <v>219</v>
      </c>
      <c r="J31" s="4">
        <v>0.04</v>
      </c>
      <c r="K31" s="49">
        <v>2.08</v>
      </c>
      <c r="L31" s="49">
        <v>5.27</v>
      </c>
      <c r="M31" s="49" t="s">
        <v>444</v>
      </c>
      <c r="N31" s="4">
        <v>63</v>
      </c>
      <c r="O31" s="49">
        <v>0.47</v>
      </c>
      <c r="P31" s="49">
        <v>0.16</v>
      </c>
      <c r="Q31" s="35">
        <v>17.7</v>
      </c>
      <c r="R31" s="49">
        <v>0.18</v>
      </c>
      <c r="S31" s="49">
        <v>31.3</v>
      </c>
      <c r="T31" s="49">
        <v>8.14</v>
      </c>
      <c r="U31" s="4">
        <v>41</v>
      </c>
      <c r="V31" s="49">
        <v>0.86</v>
      </c>
      <c r="W31" s="35">
        <v>19.899999999999999</v>
      </c>
      <c r="X31" s="49">
        <v>1.73</v>
      </c>
      <c r="Y31" s="49">
        <v>0.78</v>
      </c>
      <c r="Z31" s="49">
        <v>0.51</v>
      </c>
      <c r="AA31" s="49">
        <v>2.61</v>
      </c>
      <c r="AB31" s="49">
        <v>2.95</v>
      </c>
      <c r="AC31" s="49">
        <v>2.4700000000000002</v>
      </c>
      <c r="AD31" s="4" t="s">
        <v>444</v>
      </c>
      <c r="AE31" s="49">
        <v>0.42</v>
      </c>
      <c r="AF31" s="49">
        <v>0.09</v>
      </c>
      <c r="AG31" s="49">
        <v>0.28000000000000003</v>
      </c>
      <c r="AH31" s="8">
        <v>0.35099999999999998</v>
      </c>
      <c r="AI31" s="4">
        <v>17</v>
      </c>
      <c r="AJ31" s="4">
        <v>20</v>
      </c>
      <c r="AK31" s="49">
        <v>4.74</v>
      </c>
      <c r="AL31" s="8">
        <v>4.5999999999999999E-2</v>
      </c>
      <c r="AM31" s="49">
        <v>0.36</v>
      </c>
      <c r="AN31" s="49">
        <v>0.11</v>
      </c>
      <c r="AO31" s="49">
        <v>0.25</v>
      </c>
      <c r="AP31" s="35">
        <v>12.7</v>
      </c>
      <c r="AQ31" s="35">
        <v>25.2</v>
      </c>
      <c r="AR31" s="8">
        <v>9.8000000000000004E-2</v>
      </c>
      <c r="AS31" s="49">
        <v>7.61</v>
      </c>
      <c r="AT31" s="49">
        <v>3.5</v>
      </c>
      <c r="AU31" s="35">
        <v>19.8</v>
      </c>
      <c r="AV31" s="4">
        <v>479</v>
      </c>
      <c r="AW31" s="49">
        <v>0.11</v>
      </c>
      <c r="AX31" s="35">
        <v>3</v>
      </c>
      <c r="AY31" s="35">
        <v>4.2</v>
      </c>
      <c r="AZ31" s="49">
        <v>2.37</v>
      </c>
      <c r="BA31" s="49">
        <v>0.5</v>
      </c>
      <c r="BB31" s="4">
        <v>66</v>
      </c>
      <c r="BC31" s="4" t="s">
        <v>444</v>
      </c>
      <c r="BD31" s="49">
        <v>0.26</v>
      </c>
      <c r="BE31" s="49">
        <v>0.02</v>
      </c>
      <c r="BF31" s="49">
        <v>5.73</v>
      </c>
      <c r="BG31" s="8">
        <v>7.5999999999999998E-2</v>
      </c>
      <c r="BH31" s="49">
        <v>1.55</v>
      </c>
      <c r="BI31" s="35">
        <v>27.4</v>
      </c>
      <c r="BJ31" s="4" t="s">
        <v>446</v>
      </c>
      <c r="BK31" s="49">
        <v>6.65</v>
      </c>
      <c r="BL31" s="49">
        <v>0.6</v>
      </c>
      <c r="BM31" s="35">
        <v>49.2</v>
      </c>
      <c r="BN31" s="35">
        <v>23.3</v>
      </c>
    </row>
    <row r="32" spans="1:66">
      <c r="A32" s="159" t="s">
        <v>327</v>
      </c>
      <c r="B32" s="22">
        <v>902184.23</v>
      </c>
      <c r="C32" s="22">
        <v>6243289.8099999996</v>
      </c>
      <c r="D32" s="24">
        <v>56.164273000000001</v>
      </c>
      <c r="E32" s="24">
        <v>-92.518659</v>
      </c>
      <c r="F32" s="18">
        <v>11.05</v>
      </c>
      <c r="G32" s="6">
        <v>11.15</v>
      </c>
      <c r="H32" s="6" t="s">
        <v>218</v>
      </c>
      <c r="I32" s="18" t="s">
        <v>219</v>
      </c>
      <c r="J32" s="4">
        <v>0.04</v>
      </c>
      <c r="K32" s="49">
        <v>1.95</v>
      </c>
      <c r="L32" s="49">
        <v>6.27</v>
      </c>
      <c r="M32" s="49">
        <v>0.01</v>
      </c>
      <c r="N32" s="4">
        <v>57</v>
      </c>
      <c r="O32" s="49">
        <v>0.46</v>
      </c>
      <c r="P32" s="49">
        <v>0.18</v>
      </c>
      <c r="Q32" s="35">
        <v>20.100000000000001</v>
      </c>
      <c r="R32" s="49">
        <v>0.18</v>
      </c>
      <c r="S32" s="49">
        <v>30.1</v>
      </c>
      <c r="T32" s="49">
        <v>8.16</v>
      </c>
      <c r="U32" s="4">
        <v>38</v>
      </c>
      <c r="V32" s="49">
        <v>0.8</v>
      </c>
      <c r="W32" s="35">
        <v>18.600000000000001</v>
      </c>
      <c r="X32" s="49">
        <v>1.8</v>
      </c>
      <c r="Y32" s="49">
        <v>0.8</v>
      </c>
      <c r="Z32" s="49">
        <v>0.53</v>
      </c>
      <c r="AA32" s="49">
        <v>2.58</v>
      </c>
      <c r="AB32" s="49">
        <v>2.92</v>
      </c>
      <c r="AC32" s="49">
        <v>2.56</v>
      </c>
      <c r="AD32" s="4" t="s">
        <v>444</v>
      </c>
      <c r="AE32" s="49">
        <v>0.46</v>
      </c>
      <c r="AF32" s="49">
        <v>7.0000000000000007E-2</v>
      </c>
      <c r="AG32" s="49">
        <v>0.28000000000000003</v>
      </c>
      <c r="AH32" s="8">
        <v>0.33300000000000002</v>
      </c>
      <c r="AI32" s="4">
        <v>17</v>
      </c>
      <c r="AJ32" s="4">
        <v>19</v>
      </c>
      <c r="AK32" s="49">
        <v>5.17</v>
      </c>
      <c r="AL32" s="8">
        <v>4.2999999999999997E-2</v>
      </c>
      <c r="AM32" s="49">
        <v>0.6</v>
      </c>
      <c r="AN32" s="49">
        <v>0.08</v>
      </c>
      <c r="AO32" s="49">
        <v>0.28000000000000003</v>
      </c>
      <c r="AP32" s="35">
        <v>13</v>
      </c>
      <c r="AQ32" s="35">
        <v>25.6</v>
      </c>
      <c r="AR32" s="8">
        <v>9.6000000000000002E-2</v>
      </c>
      <c r="AS32" s="49">
        <v>7.63</v>
      </c>
      <c r="AT32" s="49">
        <v>3.52</v>
      </c>
      <c r="AU32" s="35">
        <v>19.399999999999999</v>
      </c>
      <c r="AV32" s="4">
        <v>663</v>
      </c>
      <c r="AW32" s="49">
        <v>0.12</v>
      </c>
      <c r="AX32" s="35">
        <v>3.1</v>
      </c>
      <c r="AY32" s="35">
        <v>4.8</v>
      </c>
      <c r="AZ32" s="49">
        <v>2.4500000000000002</v>
      </c>
      <c r="BA32" s="49">
        <v>0.79</v>
      </c>
      <c r="BB32" s="4">
        <v>74</v>
      </c>
      <c r="BC32" s="4" t="s">
        <v>444</v>
      </c>
      <c r="BD32" s="49">
        <v>0.27</v>
      </c>
      <c r="BE32" s="49">
        <v>0.02</v>
      </c>
      <c r="BF32" s="49">
        <v>5.71</v>
      </c>
      <c r="BG32" s="8">
        <v>6.5000000000000002E-2</v>
      </c>
      <c r="BH32" s="49">
        <v>22.6</v>
      </c>
      <c r="BI32" s="35">
        <v>28</v>
      </c>
      <c r="BJ32" s="4" t="s">
        <v>446</v>
      </c>
      <c r="BK32" s="49">
        <v>6.8</v>
      </c>
      <c r="BL32" s="49">
        <v>0.61</v>
      </c>
      <c r="BM32" s="35">
        <v>50.6</v>
      </c>
      <c r="BN32" s="35">
        <v>24</v>
      </c>
    </row>
    <row r="33" spans="1:66">
      <c r="A33" s="159" t="s">
        <v>328</v>
      </c>
      <c r="B33" s="22">
        <v>902184.23</v>
      </c>
      <c r="C33" s="22">
        <v>6243289.8099999996</v>
      </c>
      <c r="D33" s="24">
        <v>56.164273000000001</v>
      </c>
      <c r="E33" s="24">
        <v>-92.518659</v>
      </c>
      <c r="F33" s="18">
        <v>13.25</v>
      </c>
      <c r="G33" s="6">
        <v>13.35</v>
      </c>
      <c r="H33" s="6" t="s">
        <v>221</v>
      </c>
      <c r="I33" s="18" t="s">
        <v>219</v>
      </c>
      <c r="J33" s="4">
        <v>0.04</v>
      </c>
      <c r="K33" s="49">
        <v>2.11</v>
      </c>
      <c r="L33" s="49">
        <v>5.33</v>
      </c>
      <c r="M33" s="49" t="s">
        <v>444</v>
      </c>
      <c r="N33" s="4">
        <v>48</v>
      </c>
      <c r="O33" s="49">
        <v>0.49</v>
      </c>
      <c r="P33" s="49">
        <v>0.15</v>
      </c>
      <c r="Q33" s="35">
        <v>14.4</v>
      </c>
      <c r="R33" s="49">
        <v>0.18</v>
      </c>
      <c r="S33" s="49">
        <v>33.5</v>
      </c>
      <c r="T33" s="49">
        <v>8.7200000000000006</v>
      </c>
      <c r="U33" s="4">
        <v>37</v>
      </c>
      <c r="V33" s="49">
        <v>0.91</v>
      </c>
      <c r="W33" s="35">
        <v>18.8</v>
      </c>
      <c r="X33" s="49">
        <v>1.86</v>
      </c>
      <c r="Y33" s="49">
        <v>0.8</v>
      </c>
      <c r="Z33" s="49">
        <v>0.57999999999999996</v>
      </c>
      <c r="AA33" s="49">
        <v>2.61</v>
      </c>
      <c r="AB33" s="49">
        <v>3.23</v>
      </c>
      <c r="AC33" s="49">
        <v>2.76</v>
      </c>
      <c r="AD33" s="4" t="s">
        <v>444</v>
      </c>
      <c r="AE33" s="49">
        <v>0.48</v>
      </c>
      <c r="AF33" s="49">
        <v>0.1</v>
      </c>
      <c r="AG33" s="49">
        <v>0.28999999999999998</v>
      </c>
      <c r="AH33" s="8">
        <v>0.33300000000000002</v>
      </c>
      <c r="AI33" s="4">
        <v>18</v>
      </c>
      <c r="AJ33" s="4">
        <v>17</v>
      </c>
      <c r="AK33" s="49">
        <v>3.92</v>
      </c>
      <c r="AL33" s="8">
        <v>4.1000000000000002E-2</v>
      </c>
      <c r="AM33" s="49">
        <v>0.46</v>
      </c>
      <c r="AN33" s="49">
        <v>0.06</v>
      </c>
      <c r="AO33" s="49">
        <v>0.33</v>
      </c>
      <c r="AP33" s="35">
        <v>14.2</v>
      </c>
      <c r="AQ33" s="35">
        <v>23</v>
      </c>
      <c r="AR33" s="8">
        <v>0.10100000000000001</v>
      </c>
      <c r="AS33" s="49">
        <v>8.57</v>
      </c>
      <c r="AT33" s="49">
        <v>3.9</v>
      </c>
      <c r="AU33" s="35">
        <v>21</v>
      </c>
      <c r="AV33" s="4">
        <v>610</v>
      </c>
      <c r="AW33" s="49">
        <v>0.11</v>
      </c>
      <c r="AX33" s="35">
        <v>3.1</v>
      </c>
      <c r="AY33" s="35">
        <v>3.4</v>
      </c>
      <c r="AZ33" s="49">
        <v>2.68</v>
      </c>
      <c r="BA33" s="49">
        <v>0.72</v>
      </c>
      <c r="BB33" s="4">
        <v>63</v>
      </c>
      <c r="BC33" s="4" t="s">
        <v>444</v>
      </c>
      <c r="BD33" s="49">
        <v>0.28999999999999998</v>
      </c>
      <c r="BE33" s="49">
        <v>0.03</v>
      </c>
      <c r="BF33" s="49">
        <v>6.41</v>
      </c>
      <c r="BG33" s="8">
        <v>6.6000000000000003E-2</v>
      </c>
      <c r="BH33" s="49">
        <v>1.5</v>
      </c>
      <c r="BI33" s="35">
        <v>32.200000000000003</v>
      </c>
      <c r="BJ33" s="4" t="s">
        <v>446</v>
      </c>
      <c r="BK33" s="49">
        <v>6.93</v>
      </c>
      <c r="BL33" s="49">
        <v>0.62</v>
      </c>
      <c r="BM33" s="35">
        <v>52.2</v>
      </c>
      <c r="BN33" s="35">
        <v>27.1</v>
      </c>
    </row>
    <row r="34" spans="1:66">
      <c r="A34" s="159" t="s">
        <v>329</v>
      </c>
      <c r="B34" s="22">
        <v>902184.23</v>
      </c>
      <c r="C34" s="22">
        <v>6243289.8099999996</v>
      </c>
      <c r="D34" s="24">
        <v>56.164273000000001</v>
      </c>
      <c r="E34" s="24">
        <v>-92.518659</v>
      </c>
      <c r="F34" s="18">
        <v>13.95</v>
      </c>
      <c r="G34" s="6">
        <v>14.05</v>
      </c>
      <c r="H34" s="6" t="s">
        <v>270</v>
      </c>
      <c r="I34" s="18" t="s">
        <v>219</v>
      </c>
      <c r="J34" s="4">
        <v>0.04</v>
      </c>
      <c r="K34" s="49">
        <v>2.04</v>
      </c>
      <c r="L34" s="49">
        <v>6.43</v>
      </c>
      <c r="M34" s="49" t="s">
        <v>444</v>
      </c>
      <c r="N34" s="4">
        <v>50</v>
      </c>
      <c r="O34" s="49">
        <v>0.48</v>
      </c>
      <c r="P34" s="49">
        <v>0.16</v>
      </c>
      <c r="Q34" s="35">
        <v>15</v>
      </c>
      <c r="R34" s="49">
        <v>0.19</v>
      </c>
      <c r="S34" s="49">
        <v>32.4</v>
      </c>
      <c r="T34" s="49">
        <v>8.77</v>
      </c>
      <c r="U34" s="4">
        <v>38</v>
      </c>
      <c r="V34" s="49">
        <v>0.88</v>
      </c>
      <c r="W34" s="35">
        <v>20.5</v>
      </c>
      <c r="X34" s="49">
        <v>1.87</v>
      </c>
      <c r="Y34" s="49">
        <v>0.83</v>
      </c>
      <c r="Z34" s="49">
        <v>0.56000000000000005</v>
      </c>
      <c r="AA34" s="49">
        <v>2.58</v>
      </c>
      <c r="AB34" s="49">
        <v>3.22</v>
      </c>
      <c r="AC34" s="49">
        <v>2.75</v>
      </c>
      <c r="AD34" s="4" t="s">
        <v>444</v>
      </c>
      <c r="AE34" s="49">
        <v>0.47</v>
      </c>
      <c r="AF34" s="49">
        <v>0.08</v>
      </c>
      <c r="AG34" s="49">
        <v>0.28999999999999998</v>
      </c>
      <c r="AH34" s="8">
        <v>0.33800000000000002</v>
      </c>
      <c r="AI34" s="4">
        <v>18</v>
      </c>
      <c r="AJ34" s="4">
        <v>17</v>
      </c>
      <c r="AK34" s="49">
        <v>4.28</v>
      </c>
      <c r="AL34" s="8">
        <v>4.2000000000000003E-2</v>
      </c>
      <c r="AM34" s="49">
        <v>1.1399999999999999</v>
      </c>
      <c r="AN34" s="49">
        <v>0.12</v>
      </c>
      <c r="AO34" s="49">
        <v>0.48</v>
      </c>
      <c r="AP34" s="35">
        <v>14.3</v>
      </c>
      <c r="AQ34" s="35">
        <v>25.6</v>
      </c>
      <c r="AR34" s="8">
        <v>0.10199999999999999</v>
      </c>
      <c r="AS34" s="49">
        <v>8.3000000000000007</v>
      </c>
      <c r="AT34" s="49">
        <v>3.9</v>
      </c>
      <c r="AU34" s="35">
        <v>21.9</v>
      </c>
      <c r="AV34" s="4">
        <v>698</v>
      </c>
      <c r="AW34" s="49">
        <v>0.12</v>
      </c>
      <c r="AX34" s="35">
        <v>3.2</v>
      </c>
      <c r="AY34" s="35">
        <v>3.8</v>
      </c>
      <c r="AZ34" s="49">
        <v>2.64</v>
      </c>
      <c r="BA34" s="49">
        <v>0.62</v>
      </c>
      <c r="BB34" s="4">
        <v>59</v>
      </c>
      <c r="BC34" s="4" t="s">
        <v>444</v>
      </c>
      <c r="BD34" s="49">
        <v>0.28000000000000003</v>
      </c>
      <c r="BE34" s="49">
        <v>0.02</v>
      </c>
      <c r="BF34" s="49">
        <v>6.33</v>
      </c>
      <c r="BG34" s="8">
        <v>6.8000000000000005E-2</v>
      </c>
      <c r="BH34" s="49">
        <v>3.06</v>
      </c>
      <c r="BI34" s="35">
        <v>31.9</v>
      </c>
      <c r="BJ34" s="4" t="s">
        <v>446</v>
      </c>
      <c r="BK34" s="49">
        <v>7.18</v>
      </c>
      <c r="BL34" s="49">
        <v>0.63</v>
      </c>
      <c r="BM34" s="35">
        <v>51</v>
      </c>
      <c r="BN34" s="35">
        <v>25.9</v>
      </c>
    </row>
    <row r="35" spans="1:66">
      <c r="A35" s="159" t="s">
        <v>330</v>
      </c>
      <c r="B35" s="22">
        <v>902192.16</v>
      </c>
      <c r="C35" s="22">
        <v>6243252.1399999997</v>
      </c>
      <c r="D35" s="24">
        <v>56.163924999999999</v>
      </c>
      <c r="E35" s="24">
        <v>-92.518590000000003</v>
      </c>
      <c r="F35" s="18">
        <v>15</v>
      </c>
      <c r="G35" s="6">
        <v>15.1</v>
      </c>
      <c r="H35" s="6" t="s">
        <v>273</v>
      </c>
      <c r="I35" s="18" t="s">
        <v>219</v>
      </c>
      <c r="J35" s="4">
        <v>0.05</v>
      </c>
      <c r="K35" s="49">
        <v>2.29</v>
      </c>
      <c r="L35" s="49">
        <v>4.47</v>
      </c>
      <c r="M35" s="49" t="s">
        <v>444</v>
      </c>
      <c r="N35" s="4">
        <v>55</v>
      </c>
      <c r="O35" s="49">
        <v>0.49</v>
      </c>
      <c r="P35" s="49">
        <v>0.16</v>
      </c>
      <c r="Q35" s="35">
        <v>13.8</v>
      </c>
      <c r="R35" s="49">
        <v>0.22</v>
      </c>
      <c r="S35" s="49">
        <v>36.1</v>
      </c>
      <c r="T35" s="49">
        <v>8.83</v>
      </c>
      <c r="U35" s="4">
        <v>39</v>
      </c>
      <c r="V35" s="49">
        <v>0.85</v>
      </c>
      <c r="W35" s="35">
        <v>21.5</v>
      </c>
      <c r="X35" s="49">
        <v>2.0299999999999998</v>
      </c>
      <c r="Y35" s="49">
        <v>0.92</v>
      </c>
      <c r="Z35" s="49">
        <v>0.59</v>
      </c>
      <c r="AA35" s="49">
        <v>2.56</v>
      </c>
      <c r="AB35" s="49">
        <v>3.54</v>
      </c>
      <c r="AC35" s="49">
        <v>2.92</v>
      </c>
      <c r="AD35" s="4" t="s">
        <v>444</v>
      </c>
      <c r="AE35" s="49">
        <v>0.42</v>
      </c>
      <c r="AF35" s="49">
        <v>0.08</v>
      </c>
      <c r="AG35" s="49">
        <v>0.32</v>
      </c>
      <c r="AH35" s="8">
        <v>0.32400000000000001</v>
      </c>
      <c r="AI35" s="4">
        <v>20</v>
      </c>
      <c r="AJ35" s="4">
        <v>19</v>
      </c>
      <c r="AK35" s="49">
        <v>4.21</v>
      </c>
      <c r="AL35" s="8">
        <v>4.3999999999999997E-2</v>
      </c>
      <c r="AM35" s="49">
        <v>0.28999999999999998</v>
      </c>
      <c r="AN35" s="49">
        <v>0.09</v>
      </c>
      <c r="AO35" s="49">
        <v>0.5</v>
      </c>
      <c r="AP35" s="35">
        <v>15.4</v>
      </c>
      <c r="AQ35" s="35">
        <v>25.2</v>
      </c>
      <c r="AR35" s="8">
        <v>0.111</v>
      </c>
      <c r="AS35" s="49">
        <v>8.65</v>
      </c>
      <c r="AT35" s="49">
        <v>4.18</v>
      </c>
      <c r="AU35" s="35">
        <v>21.9</v>
      </c>
      <c r="AV35" s="4">
        <v>587</v>
      </c>
      <c r="AW35" s="49">
        <v>0.11</v>
      </c>
      <c r="AX35" s="35">
        <v>3.4</v>
      </c>
      <c r="AY35" s="35">
        <v>3.1</v>
      </c>
      <c r="AZ35" s="49">
        <v>2.85</v>
      </c>
      <c r="BA35" s="49">
        <v>0.72</v>
      </c>
      <c r="BB35" s="4">
        <v>55</v>
      </c>
      <c r="BC35" s="4" t="s">
        <v>444</v>
      </c>
      <c r="BD35" s="49">
        <v>0.31</v>
      </c>
      <c r="BE35" s="49">
        <v>0.02</v>
      </c>
      <c r="BF35" s="49">
        <v>6.66</v>
      </c>
      <c r="BG35" s="8">
        <v>8.5999999999999993E-2</v>
      </c>
      <c r="BH35" s="49">
        <v>1.68</v>
      </c>
      <c r="BI35" s="35">
        <v>30.2</v>
      </c>
      <c r="BJ35" s="4" t="s">
        <v>446</v>
      </c>
      <c r="BK35" s="49">
        <v>7.86</v>
      </c>
      <c r="BL35" s="49">
        <v>0.72</v>
      </c>
      <c r="BM35" s="35">
        <v>57</v>
      </c>
      <c r="BN35" s="35">
        <v>22.3</v>
      </c>
    </row>
    <row r="36" spans="1:66">
      <c r="A36" s="159" t="s">
        <v>332</v>
      </c>
      <c r="B36" s="22">
        <v>902192.16</v>
      </c>
      <c r="C36" s="22">
        <v>6243252.1399999997</v>
      </c>
      <c r="D36" s="24">
        <v>56.163874</v>
      </c>
      <c r="E36" s="24">
        <v>-92.518429999999995</v>
      </c>
      <c r="F36" s="18">
        <v>19</v>
      </c>
      <c r="G36" s="6">
        <v>19.3</v>
      </c>
      <c r="H36" s="6" t="s">
        <v>275</v>
      </c>
      <c r="I36" s="18" t="s">
        <v>219</v>
      </c>
      <c r="J36" s="4">
        <v>7.0000000000000007E-2</v>
      </c>
      <c r="K36" s="49">
        <v>3.16</v>
      </c>
      <c r="L36" s="49">
        <v>4.49</v>
      </c>
      <c r="M36" s="49">
        <v>0.01</v>
      </c>
      <c r="N36" s="4">
        <v>85</v>
      </c>
      <c r="O36" s="49">
        <v>0.59</v>
      </c>
      <c r="P36" s="49">
        <v>0.19</v>
      </c>
      <c r="Q36" s="35">
        <v>10.1</v>
      </c>
      <c r="R36" s="49">
        <v>0.19</v>
      </c>
      <c r="S36" s="49">
        <v>41.1</v>
      </c>
      <c r="T36" s="49">
        <v>11.5</v>
      </c>
      <c r="U36" s="4">
        <v>54</v>
      </c>
      <c r="V36" s="49">
        <v>1.41</v>
      </c>
      <c r="W36" s="35">
        <v>30.6</v>
      </c>
      <c r="X36" s="49">
        <v>2.33</v>
      </c>
      <c r="Y36" s="49">
        <v>1.08</v>
      </c>
      <c r="Z36" s="49">
        <v>0.67</v>
      </c>
      <c r="AA36" s="49">
        <v>3.6</v>
      </c>
      <c r="AB36" s="49">
        <v>5</v>
      </c>
      <c r="AC36" s="49">
        <v>3.3</v>
      </c>
      <c r="AD36" s="4" t="s">
        <v>444</v>
      </c>
      <c r="AE36" s="49">
        <v>0.47</v>
      </c>
      <c r="AF36" s="49">
        <v>0.08</v>
      </c>
      <c r="AG36" s="49">
        <v>0.37</v>
      </c>
      <c r="AH36" s="8">
        <v>0.435</v>
      </c>
      <c r="AI36" s="4">
        <v>23</v>
      </c>
      <c r="AJ36" s="4">
        <v>25</v>
      </c>
      <c r="AK36" s="49">
        <v>3.4</v>
      </c>
      <c r="AL36" s="8">
        <v>6.0999999999999999E-2</v>
      </c>
      <c r="AM36" s="49">
        <v>0.41</v>
      </c>
      <c r="AN36" s="49">
        <v>0.1</v>
      </c>
      <c r="AO36" s="49">
        <v>0.28000000000000003</v>
      </c>
      <c r="AP36" s="35">
        <v>18.3</v>
      </c>
      <c r="AQ36" s="35">
        <v>32.799999999999997</v>
      </c>
      <c r="AR36" s="8">
        <v>0.11799999999999999</v>
      </c>
      <c r="AS36" s="49">
        <v>10.199999999999999</v>
      </c>
      <c r="AT36" s="49">
        <v>5.1100000000000003</v>
      </c>
      <c r="AU36" s="35">
        <v>29.3</v>
      </c>
      <c r="AV36" s="4">
        <v>285</v>
      </c>
      <c r="AW36" s="49">
        <v>0.16</v>
      </c>
      <c r="AX36" s="35">
        <v>4.8</v>
      </c>
      <c r="AY36" s="35">
        <v>2.2000000000000002</v>
      </c>
      <c r="AZ36" s="49">
        <v>3.37</v>
      </c>
      <c r="BA36" s="49">
        <v>0.74</v>
      </c>
      <c r="BB36" s="4">
        <v>51</v>
      </c>
      <c r="BC36" s="4" t="s">
        <v>444</v>
      </c>
      <c r="BD36" s="49">
        <v>0.34</v>
      </c>
      <c r="BE36" s="49">
        <v>0.02</v>
      </c>
      <c r="BF36" s="49">
        <v>8.25</v>
      </c>
      <c r="BG36" s="8">
        <v>0.14000000000000001</v>
      </c>
      <c r="BH36" s="49">
        <v>1.33</v>
      </c>
      <c r="BI36" s="35">
        <v>42.6</v>
      </c>
      <c r="BJ36" s="4" t="s">
        <v>446</v>
      </c>
      <c r="BK36" s="49">
        <v>9.16</v>
      </c>
      <c r="BL36" s="49">
        <v>0.85</v>
      </c>
      <c r="BM36" s="35">
        <v>75</v>
      </c>
      <c r="BN36" s="35">
        <v>29.6</v>
      </c>
    </row>
    <row r="37" spans="1:66">
      <c r="A37" s="159" t="s">
        <v>338</v>
      </c>
      <c r="B37" s="22">
        <v>883109.84</v>
      </c>
      <c r="C37" s="22">
        <v>6249588.21</v>
      </c>
      <c r="D37" s="24">
        <v>56.236226000000002</v>
      </c>
      <c r="E37" s="24">
        <v>-92.814905999999993</v>
      </c>
      <c r="F37" s="18">
        <v>4.7</v>
      </c>
      <c r="G37" s="6">
        <v>4.8</v>
      </c>
      <c r="H37" s="6" t="s">
        <v>214</v>
      </c>
      <c r="I37" s="6" t="s">
        <v>219</v>
      </c>
      <c r="J37" s="4">
        <v>0.03</v>
      </c>
      <c r="K37" s="49">
        <v>1.08</v>
      </c>
      <c r="L37" s="49">
        <v>4.05</v>
      </c>
      <c r="M37" s="49">
        <v>0.01</v>
      </c>
      <c r="N37" s="4">
        <v>35</v>
      </c>
      <c r="O37" s="49">
        <v>0.22</v>
      </c>
      <c r="P37" s="49">
        <v>0.1</v>
      </c>
      <c r="Q37" s="35">
        <v>16.7</v>
      </c>
      <c r="R37" s="49">
        <v>0.12</v>
      </c>
      <c r="S37" s="49">
        <v>23.6</v>
      </c>
      <c r="T37" s="49">
        <v>3.84</v>
      </c>
      <c r="U37" s="4">
        <v>25</v>
      </c>
      <c r="V37" s="49">
        <v>0.64</v>
      </c>
      <c r="W37" s="35">
        <v>11.3</v>
      </c>
      <c r="X37" s="49">
        <v>1.3</v>
      </c>
      <c r="Y37" s="49">
        <v>0.57999999999999996</v>
      </c>
      <c r="Z37" s="49">
        <v>0.35</v>
      </c>
      <c r="AA37" s="49">
        <v>1.34</v>
      </c>
      <c r="AB37" s="49">
        <v>1.67</v>
      </c>
      <c r="AC37" s="49">
        <v>1.88</v>
      </c>
      <c r="AD37" s="4" t="s">
        <v>444</v>
      </c>
      <c r="AE37" s="49">
        <v>0.27</v>
      </c>
      <c r="AF37" s="49">
        <v>0.06</v>
      </c>
      <c r="AG37" s="49">
        <v>0.2</v>
      </c>
      <c r="AH37" s="8">
        <v>0.19900000000000001</v>
      </c>
      <c r="AI37" s="4">
        <v>13</v>
      </c>
      <c r="AJ37" s="4">
        <v>11</v>
      </c>
      <c r="AK37" s="49">
        <v>6.57</v>
      </c>
      <c r="AL37" s="8">
        <v>2.5999999999999999E-2</v>
      </c>
      <c r="AM37" s="49">
        <v>0.24</v>
      </c>
      <c r="AN37" s="49">
        <v>0.06</v>
      </c>
      <c r="AO37" s="49">
        <v>0.28000000000000003</v>
      </c>
      <c r="AP37" s="35">
        <v>9.65</v>
      </c>
      <c r="AQ37" s="35">
        <v>13.1</v>
      </c>
      <c r="AR37" s="8">
        <v>8.8999999999999996E-2</v>
      </c>
      <c r="AS37" s="49">
        <v>4.1900000000000004</v>
      </c>
      <c r="AT37" s="49">
        <v>2.62</v>
      </c>
      <c r="AU37" s="35">
        <v>12.5</v>
      </c>
      <c r="AV37" s="4">
        <v>249</v>
      </c>
      <c r="AW37" s="49">
        <v>0.06</v>
      </c>
      <c r="AX37" s="35">
        <v>1.7</v>
      </c>
      <c r="AY37" s="35">
        <v>3.2</v>
      </c>
      <c r="AZ37" s="49">
        <v>1.82</v>
      </c>
      <c r="BA37" s="49">
        <v>0.3</v>
      </c>
      <c r="BB37" s="4">
        <v>45</v>
      </c>
      <c r="BC37" s="4" t="s">
        <v>444</v>
      </c>
      <c r="BD37" s="49">
        <v>0.2</v>
      </c>
      <c r="BE37" s="49" t="s">
        <v>444</v>
      </c>
      <c r="BF37" s="49">
        <v>4.78</v>
      </c>
      <c r="BG37" s="8">
        <v>5.7000000000000002E-2</v>
      </c>
      <c r="BH37" s="49">
        <v>1.29</v>
      </c>
      <c r="BI37" s="35">
        <v>14.3</v>
      </c>
      <c r="BJ37" s="4">
        <v>0.6</v>
      </c>
      <c r="BK37" s="49">
        <v>5</v>
      </c>
      <c r="BL37" s="49">
        <v>0.45</v>
      </c>
      <c r="BM37" s="35">
        <v>24.8</v>
      </c>
      <c r="BN37" s="35">
        <v>15.6</v>
      </c>
    </row>
    <row r="38" spans="1:66">
      <c r="A38" s="159" t="s">
        <v>340</v>
      </c>
      <c r="B38" s="22">
        <v>883109.84</v>
      </c>
      <c r="C38" s="22">
        <v>6249588.21</v>
      </c>
      <c r="D38" s="24">
        <v>56.236226000000002</v>
      </c>
      <c r="E38" s="24">
        <v>-92.814905999999993</v>
      </c>
      <c r="F38" s="18">
        <v>5.2</v>
      </c>
      <c r="G38" s="6">
        <v>5.3</v>
      </c>
      <c r="H38" s="6" t="s">
        <v>215</v>
      </c>
      <c r="I38" s="6" t="s">
        <v>219</v>
      </c>
      <c r="J38" s="4">
        <v>0.04</v>
      </c>
      <c r="K38" s="49">
        <v>2.17</v>
      </c>
      <c r="L38" s="49">
        <v>5.72</v>
      </c>
      <c r="M38" s="49" t="s">
        <v>444</v>
      </c>
      <c r="N38" s="4">
        <v>65</v>
      </c>
      <c r="O38" s="49">
        <v>0.4</v>
      </c>
      <c r="P38" s="49">
        <v>0.15</v>
      </c>
      <c r="Q38" s="35">
        <v>16.899999999999999</v>
      </c>
      <c r="R38" s="49">
        <v>0.16</v>
      </c>
      <c r="S38" s="49">
        <v>32.200000000000003</v>
      </c>
      <c r="T38" s="49">
        <v>7.51</v>
      </c>
      <c r="U38" s="4">
        <v>39</v>
      </c>
      <c r="V38" s="49">
        <v>1.1000000000000001</v>
      </c>
      <c r="W38" s="35">
        <v>19.600000000000001</v>
      </c>
      <c r="X38" s="49">
        <v>1.72</v>
      </c>
      <c r="Y38" s="49">
        <v>0.77</v>
      </c>
      <c r="Z38" s="49">
        <v>0.5</v>
      </c>
      <c r="AA38" s="49">
        <v>2.59</v>
      </c>
      <c r="AB38" s="49">
        <v>3.11</v>
      </c>
      <c r="AC38" s="49">
        <v>2.5</v>
      </c>
      <c r="AD38" s="4" t="s">
        <v>444</v>
      </c>
      <c r="AE38" s="49">
        <v>0.42</v>
      </c>
      <c r="AF38" s="49">
        <v>7.0000000000000007E-2</v>
      </c>
      <c r="AG38" s="49">
        <v>0.27</v>
      </c>
      <c r="AH38" s="8">
        <v>0.38200000000000001</v>
      </c>
      <c r="AI38" s="4">
        <v>18</v>
      </c>
      <c r="AJ38" s="4">
        <v>20</v>
      </c>
      <c r="AK38" s="49">
        <v>5.12</v>
      </c>
      <c r="AL38" s="8">
        <v>4.2999999999999997E-2</v>
      </c>
      <c r="AM38" s="49">
        <v>0.47</v>
      </c>
      <c r="AN38" s="49">
        <v>0.09</v>
      </c>
      <c r="AO38" s="49">
        <v>0.26</v>
      </c>
      <c r="AP38" s="35">
        <v>13.5</v>
      </c>
      <c r="AQ38" s="35">
        <v>21.9</v>
      </c>
      <c r="AR38" s="8">
        <v>0.105</v>
      </c>
      <c r="AS38" s="49">
        <v>7.17</v>
      </c>
      <c r="AT38" s="49">
        <v>3.65</v>
      </c>
      <c r="AU38" s="35">
        <v>22</v>
      </c>
      <c r="AV38" s="4">
        <v>327</v>
      </c>
      <c r="AW38" s="49">
        <v>0.14000000000000001</v>
      </c>
      <c r="AX38" s="35">
        <v>2.9</v>
      </c>
      <c r="AY38" s="35">
        <v>3.2</v>
      </c>
      <c r="AZ38" s="49">
        <v>2.46</v>
      </c>
      <c r="BA38" s="49">
        <v>0.51</v>
      </c>
      <c r="BB38" s="4">
        <v>58</v>
      </c>
      <c r="BC38" s="4" t="s">
        <v>444</v>
      </c>
      <c r="BD38" s="49">
        <v>0.26</v>
      </c>
      <c r="BE38" s="49">
        <v>0.01</v>
      </c>
      <c r="BF38" s="49">
        <v>6.35</v>
      </c>
      <c r="BG38" s="8">
        <v>9.5000000000000001E-2</v>
      </c>
      <c r="BH38" s="49">
        <v>1.47</v>
      </c>
      <c r="BI38" s="35">
        <v>28</v>
      </c>
      <c r="BJ38" s="4">
        <v>0.1</v>
      </c>
      <c r="BK38" s="49">
        <v>6.68</v>
      </c>
      <c r="BL38" s="49">
        <v>0.6</v>
      </c>
      <c r="BM38" s="35">
        <v>47</v>
      </c>
      <c r="BN38" s="35">
        <v>24.8</v>
      </c>
    </row>
    <row r="39" spans="1:66">
      <c r="A39" s="159" t="s">
        <v>341</v>
      </c>
      <c r="B39" s="22">
        <v>883109.84</v>
      </c>
      <c r="C39" s="22">
        <v>6249588.21</v>
      </c>
      <c r="D39" s="24">
        <v>56.236226000000002</v>
      </c>
      <c r="E39" s="24">
        <v>-92.814905999999993</v>
      </c>
      <c r="F39" s="18">
        <v>7.25</v>
      </c>
      <c r="G39" s="6">
        <v>7.35</v>
      </c>
      <c r="H39" s="6" t="s">
        <v>216</v>
      </c>
      <c r="I39" s="6" t="s">
        <v>219</v>
      </c>
      <c r="J39" s="4">
        <v>0.03</v>
      </c>
      <c r="K39" s="49">
        <v>1.55</v>
      </c>
      <c r="L39" s="49">
        <v>4.42</v>
      </c>
      <c r="M39" s="49" t="s">
        <v>444</v>
      </c>
      <c r="N39" s="4">
        <v>43</v>
      </c>
      <c r="O39" s="49">
        <v>0.3</v>
      </c>
      <c r="P39" s="49">
        <v>0.1</v>
      </c>
      <c r="Q39" s="35">
        <v>17.5</v>
      </c>
      <c r="R39" s="49">
        <v>0.14000000000000001</v>
      </c>
      <c r="S39" s="49">
        <v>24.7</v>
      </c>
      <c r="T39" s="49">
        <v>6.02</v>
      </c>
      <c r="U39" s="4">
        <v>32</v>
      </c>
      <c r="V39" s="49">
        <v>0.71</v>
      </c>
      <c r="W39" s="35">
        <v>16.5</v>
      </c>
      <c r="X39" s="49">
        <v>1.45</v>
      </c>
      <c r="Y39" s="49">
        <v>0.66</v>
      </c>
      <c r="Z39" s="49">
        <v>0.42</v>
      </c>
      <c r="AA39" s="49">
        <v>2</v>
      </c>
      <c r="AB39" s="49">
        <v>2.16</v>
      </c>
      <c r="AC39" s="49">
        <v>2.06</v>
      </c>
      <c r="AD39" s="4" t="s">
        <v>444</v>
      </c>
      <c r="AE39" s="49">
        <v>0.33</v>
      </c>
      <c r="AF39" s="49">
        <v>0.03</v>
      </c>
      <c r="AG39" s="49">
        <v>0.23</v>
      </c>
      <c r="AH39" s="8">
        <v>0.255</v>
      </c>
      <c r="AI39" s="4">
        <v>13</v>
      </c>
      <c r="AJ39" s="4">
        <v>15</v>
      </c>
      <c r="AK39" s="49">
        <v>5.31</v>
      </c>
      <c r="AL39" s="8">
        <v>0.04</v>
      </c>
      <c r="AM39" s="49">
        <v>0.27</v>
      </c>
      <c r="AN39" s="49">
        <v>0.08</v>
      </c>
      <c r="AO39" s="49">
        <v>0.25</v>
      </c>
      <c r="AP39" s="35">
        <v>10</v>
      </c>
      <c r="AQ39" s="35">
        <v>18.600000000000001</v>
      </c>
      <c r="AR39" s="8">
        <v>9.5000000000000001E-2</v>
      </c>
      <c r="AS39" s="49">
        <v>5.62</v>
      </c>
      <c r="AT39" s="49">
        <v>2.7</v>
      </c>
      <c r="AU39" s="35">
        <v>13.5</v>
      </c>
      <c r="AV39" s="4">
        <v>534</v>
      </c>
      <c r="AW39" s="49">
        <v>0.11</v>
      </c>
      <c r="AX39" s="35">
        <v>2.2999999999999998</v>
      </c>
      <c r="AY39" s="35">
        <v>3.9</v>
      </c>
      <c r="AZ39" s="49">
        <v>1.96</v>
      </c>
      <c r="BA39" s="49">
        <v>0.48</v>
      </c>
      <c r="BB39" s="4">
        <v>57</v>
      </c>
      <c r="BC39" s="4" t="s">
        <v>444</v>
      </c>
      <c r="BD39" s="49">
        <v>0.22</v>
      </c>
      <c r="BE39" s="49" t="s">
        <v>444</v>
      </c>
      <c r="BF39" s="49">
        <v>4.08</v>
      </c>
      <c r="BG39" s="8">
        <v>7.1999999999999995E-2</v>
      </c>
      <c r="BH39" s="49">
        <v>0.91</v>
      </c>
      <c r="BI39" s="35">
        <v>20.7</v>
      </c>
      <c r="BJ39" s="4" t="s">
        <v>446</v>
      </c>
      <c r="BK39" s="49">
        <v>5.64</v>
      </c>
      <c r="BL39" s="49">
        <v>0.52</v>
      </c>
      <c r="BM39" s="35">
        <v>36.200000000000003</v>
      </c>
      <c r="BN39" s="35">
        <v>18.5</v>
      </c>
    </row>
    <row r="40" spans="1:66">
      <c r="A40" s="159" t="s">
        <v>342</v>
      </c>
      <c r="B40" s="22">
        <v>883109.84</v>
      </c>
      <c r="C40" s="22">
        <v>6249588.21</v>
      </c>
      <c r="D40" s="24">
        <v>56.236226000000002</v>
      </c>
      <c r="E40" s="24">
        <v>-92.814905999999993</v>
      </c>
      <c r="F40" s="18">
        <v>8.4</v>
      </c>
      <c r="G40" s="6">
        <v>8.5</v>
      </c>
      <c r="H40" s="6" t="s">
        <v>217</v>
      </c>
      <c r="I40" s="6" t="s">
        <v>219</v>
      </c>
      <c r="J40" s="4">
        <v>0.04</v>
      </c>
      <c r="K40" s="49">
        <v>2.14</v>
      </c>
      <c r="L40" s="49">
        <v>5.25</v>
      </c>
      <c r="M40" s="49" t="s">
        <v>444</v>
      </c>
      <c r="N40" s="4">
        <v>61</v>
      </c>
      <c r="O40" s="49">
        <v>0.42</v>
      </c>
      <c r="P40" s="49">
        <v>0.14000000000000001</v>
      </c>
      <c r="Q40" s="35">
        <v>17.8</v>
      </c>
      <c r="R40" s="49">
        <v>0.16</v>
      </c>
      <c r="S40" s="49">
        <v>31.2</v>
      </c>
      <c r="T40" s="49">
        <v>7.87</v>
      </c>
      <c r="U40" s="4">
        <v>39</v>
      </c>
      <c r="V40" s="49">
        <v>0.98</v>
      </c>
      <c r="W40" s="35">
        <v>21.1</v>
      </c>
      <c r="X40" s="49">
        <v>1.66</v>
      </c>
      <c r="Y40" s="49">
        <v>0.75</v>
      </c>
      <c r="Z40" s="49">
        <v>0.5</v>
      </c>
      <c r="AA40" s="49">
        <v>2.6</v>
      </c>
      <c r="AB40" s="49">
        <v>2.96</v>
      </c>
      <c r="AC40" s="49">
        <v>2.4500000000000002</v>
      </c>
      <c r="AD40" s="4" t="s">
        <v>444</v>
      </c>
      <c r="AE40" s="49">
        <v>0.42</v>
      </c>
      <c r="AF40" s="49">
        <v>0.06</v>
      </c>
      <c r="AG40" s="49">
        <v>0.26</v>
      </c>
      <c r="AH40" s="8">
        <v>0.36799999999999999</v>
      </c>
      <c r="AI40" s="4">
        <v>16</v>
      </c>
      <c r="AJ40" s="4">
        <v>20</v>
      </c>
      <c r="AK40" s="49">
        <v>4.5599999999999996</v>
      </c>
      <c r="AL40" s="8">
        <v>4.2000000000000003E-2</v>
      </c>
      <c r="AM40" s="49">
        <v>0.35</v>
      </c>
      <c r="AN40" s="49">
        <v>7.0000000000000007E-2</v>
      </c>
      <c r="AO40" s="49">
        <v>0.21</v>
      </c>
      <c r="AP40" s="35">
        <v>12.6</v>
      </c>
      <c r="AQ40" s="35">
        <v>23.5</v>
      </c>
      <c r="AR40" s="8">
        <v>0.1</v>
      </c>
      <c r="AS40" s="49">
        <v>7.28</v>
      </c>
      <c r="AT40" s="49">
        <v>3.44</v>
      </c>
      <c r="AU40" s="35">
        <v>20.6</v>
      </c>
      <c r="AV40" s="4">
        <v>547</v>
      </c>
      <c r="AW40" s="49">
        <v>0.12</v>
      </c>
      <c r="AX40" s="35">
        <v>2.9</v>
      </c>
      <c r="AY40" s="35">
        <v>4.2</v>
      </c>
      <c r="AZ40" s="49">
        <v>2.35</v>
      </c>
      <c r="BA40" s="49">
        <v>0.47</v>
      </c>
      <c r="BB40" s="4">
        <v>70</v>
      </c>
      <c r="BC40" s="4" t="s">
        <v>444</v>
      </c>
      <c r="BD40" s="49">
        <v>0.26</v>
      </c>
      <c r="BE40" s="49">
        <v>0.02</v>
      </c>
      <c r="BF40" s="49">
        <v>5.66</v>
      </c>
      <c r="BG40" s="8">
        <v>8.5999999999999993E-2</v>
      </c>
      <c r="BH40" s="49">
        <v>1.18</v>
      </c>
      <c r="BI40" s="35">
        <v>27.4</v>
      </c>
      <c r="BJ40" s="4" t="s">
        <v>446</v>
      </c>
      <c r="BK40" s="49">
        <v>6.4</v>
      </c>
      <c r="BL40" s="49">
        <v>0.59</v>
      </c>
      <c r="BM40" s="35">
        <v>46.8</v>
      </c>
      <c r="BN40" s="35">
        <v>24.7</v>
      </c>
    </row>
    <row r="41" spans="1:66">
      <c r="A41" s="159" t="s">
        <v>343</v>
      </c>
      <c r="B41" s="22">
        <v>883109.84</v>
      </c>
      <c r="C41" s="22">
        <v>6249588.21</v>
      </c>
      <c r="D41" s="24">
        <v>56.236226000000002</v>
      </c>
      <c r="E41" s="24">
        <v>-92.814905999999993</v>
      </c>
      <c r="F41" s="18">
        <v>11.5</v>
      </c>
      <c r="G41" s="6">
        <v>11.6</v>
      </c>
      <c r="H41" s="6" t="s">
        <v>218</v>
      </c>
      <c r="I41" s="6" t="s">
        <v>219</v>
      </c>
      <c r="J41" s="4">
        <v>0.04</v>
      </c>
      <c r="K41" s="49">
        <v>1.96</v>
      </c>
      <c r="L41" s="49">
        <v>5.38</v>
      </c>
      <c r="M41" s="49" t="s">
        <v>444</v>
      </c>
      <c r="N41" s="4">
        <v>58</v>
      </c>
      <c r="O41" s="49">
        <v>0.4</v>
      </c>
      <c r="P41" s="49">
        <v>0.14000000000000001</v>
      </c>
      <c r="Q41" s="35">
        <v>16.8</v>
      </c>
      <c r="R41" s="49">
        <v>0.17</v>
      </c>
      <c r="S41" s="49">
        <v>28</v>
      </c>
      <c r="T41" s="49">
        <v>7.79</v>
      </c>
      <c r="U41" s="4">
        <v>37</v>
      </c>
      <c r="V41" s="49">
        <v>0.91</v>
      </c>
      <c r="W41" s="35">
        <v>19.5</v>
      </c>
      <c r="X41" s="49">
        <v>1.62</v>
      </c>
      <c r="Y41" s="49">
        <v>0.72</v>
      </c>
      <c r="Z41" s="49">
        <v>0.48</v>
      </c>
      <c r="AA41" s="49">
        <v>2.52</v>
      </c>
      <c r="AB41" s="49">
        <v>2.82</v>
      </c>
      <c r="AC41" s="49">
        <v>2.35</v>
      </c>
      <c r="AD41" s="4" t="s">
        <v>444</v>
      </c>
      <c r="AE41" s="49">
        <v>0.38</v>
      </c>
      <c r="AF41" s="49">
        <v>0.02</v>
      </c>
      <c r="AG41" s="49">
        <v>0.25</v>
      </c>
      <c r="AH41" s="8">
        <v>0.34100000000000003</v>
      </c>
      <c r="AI41" s="4">
        <v>15</v>
      </c>
      <c r="AJ41" s="4">
        <v>19</v>
      </c>
      <c r="AK41" s="49">
        <v>4.4800000000000004</v>
      </c>
      <c r="AL41" s="8">
        <v>4.3999999999999997E-2</v>
      </c>
      <c r="AM41" s="49">
        <v>0.51</v>
      </c>
      <c r="AN41" s="49">
        <v>0.06</v>
      </c>
      <c r="AO41" s="49">
        <v>0.2</v>
      </c>
      <c r="AP41" s="35">
        <v>12</v>
      </c>
      <c r="AQ41" s="35">
        <v>23.2</v>
      </c>
      <c r="AR41" s="8">
        <v>9.9000000000000005E-2</v>
      </c>
      <c r="AS41" s="49">
        <v>7.3</v>
      </c>
      <c r="AT41" s="49">
        <v>3.19</v>
      </c>
      <c r="AU41" s="35">
        <v>19.2</v>
      </c>
      <c r="AV41" s="4">
        <v>777</v>
      </c>
      <c r="AW41" s="49">
        <v>0.13</v>
      </c>
      <c r="AX41" s="35">
        <v>2.7</v>
      </c>
      <c r="AY41" s="35">
        <v>3.1</v>
      </c>
      <c r="AZ41" s="49">
        <v>2.2599999999999998</v>
      </c>
      <c r="BA41" s="49">
        <v>0.67</v>
      </c>
      <c r="BB41" s="4">
        <v>67</v>
      </c>
      <c r="BC41" s="4" t="s">
        <v>444</v>
      </c>
      <c r="BD41" s="49">
        <v>0.25</v>
      </c>
      <c r="BE41" s="49">
        <v>0.02</v>
      </c>
      <c r="BF41" s="49">
        <v>5.18</v>
      </c>
      <c r="BG41" s="8">
        <v>7.0000000000000007E-2</v>
      </c>
      <c r="BH41" s="49">
        <v>1.18</v>
      </c>
      <c r="BI41" s="35">
        <v>25.7</v>
      </c>
      <c r="BJ41" s="4" t="s">
        <v>446</v>
      </c>
      <c r="BK41" s="49">
        <v>6.14</v>
      </c>
      <c r="BL41" s="49">
        <v>0.56999999999999995</v>
      </c>
      <c r="BM41" s="35">
        <v>46.2</v>
      </c>
      <c r="BN41" s="35">
        <v>21.7</v>
      </c>
    </row>
    <row r="42" spans="1:66">
      <c r="A42" s="159" t="s">
        <v>344</v>
      </c>
      <c r="B42" s="22">
        <v>883109.84</v>
      </c>
      <c r="C42" s="22">
        <v>6249588.21</v>
      </c>
      <c r="D42" s="24">
        <v>56.236226000000002</v>
      </c>
      <c r="E42" s="24">
        <v>-92.814905999999993</v>
      </c>
      <c r="F42" s="18">
        <v>15.3</v>
      </c>
      <c r="G42" s="6">
        <v>15.4</v>
      </c>
      <c r="H42" s="6" t="s">
        <v>221</v>
      </c>
      <c r="I42" s="6" t="s">
        <v>219</v>
      </c>
      <c r="J42" s="4">
        <v>0.03</v>
      </c>
      <c r="K42" s="49">
        <v>1.52</v>
      </c>
      <c r="L42" s="49">
        <v>5.52</v>
      </c>
      <c r="M42" s="49" t="s">
        <v>444</v>
      </c>
      <c r="N42" s="4">
        <v>53</v>
      </c>
      <c r="O42" s="49">
        <v>0.36</v>
      </c>
      <c r="P42" s="49">
        <v>0.12</v>
      </c>
      <c r="Q42" s="35">
        <v>19.100000000000001</v>
      </c>
      <c r="R42" s="49">
        <v>0.2</v>
      </c>
      <c r="S42" s="49">
        <v>24.9</v>
      </c>
      <c r="T42" s="49">
        <v>7.12</v>
      </c>
      <c r="U42" s="4">
        <v>32</v>
      </c>
      <c r="V42" s="49">
        <v>0.66</v>
      </c>
      <c r="W42" s="35">
        <v>16.899999999999999</v>
      </c>
      <c r="X42" s="49">
        <v>1.59</v>
      </c>
      <c r="Y42" s="49">
        <v>0.71</v>
      </c>
      <c r="Z42" s="49">
        <v>0.46</v>
      </c>
      <c r="AA42" s="49">
        <v>2.14</v>
      </c>
      <c r="AB42" s="49">
        <v>2.2799999999999998</v>
      </c>
      <c r="AC42" s="49">
        <v>2.23</v>
      </c>
      <c r="AD42" s="4" t="s">
        <v>444</v>
      </c>
      <c r="AE42" s="49">
        <v>0.31</v>
      </c>
      <c r="AF42" s="49">
        <v>0.05</v>
      </c>
      <c r="AG42" s="49">
        <v>0.26</v>
      </c>
      <c r="AH42" s="8">
        <v>0.25700000000000001</v>
      </c>
      <c r="AI42" s="4">
        <v>13</v>
      </c>
      <c r="AJ42" s="4">
        <v>16</v>
      </c>
      <c r="AK42" s="49">
        <v>5.1100000000000003</v>
      </c>
      <c r="AL42" s="8">
        <v>4.5999999999999999E-2</v>
      </c>
      <c r="AM42" s="49">
        <v>0.43</v>
      </c>
      <c r="AN42" s="49">
        <v>0.08</v>
      </c>
      <c r="AO42" s="49">
        <v>0.21</v>
      </c>
      <c r="AP42" s="35">
        <v>10.7</v>
      </c>
      <c r="AQ42" s="35">
        <v>21.8</v>
      </c>
      <c r="AR42" s="8">
        <v>9.4E-2</v>
      </c>
      <c r="AS42" s="49">
        <v>6.82</v>
      </c>
      <c r="AT42" s="49">
        <v>2.85</v>
      </c>
      <c r="AU42" s="35">
        <v>14.3</v>
      </c>
      <c r="AV42" s="4">
        <v>757</v>
      </c>
      <c r="AW42" s="49">
        <v>0.15</v>
      </c>
      <c r="AX42" s="35">
        <v>2.5</v>
      </c>
      <c r="AY42" s="35">
        <v>4.2</v>
      </c>
      <c r="AZ42" s="49">
        <v>2.08</v>
      </c>
      <c r="BA42" s="49">
        <v>0.36</v>
      </c>
      <c r="BB42" s="4">
        <v>71</v>
      </c>
      <c r="BC42" s="4" t="s">
        <v>444</v>
      </c>
      <c r="BD42" s="49">
        <v>0.24</v>
      </c>
      <c r="BE42" s="49">
        <v>0.02</v>
      </c>
      <c r="BF42" s="49">
        <v>4.4000000000000004</v>
      </c>
      <c r="BG42" s="8">
        <v>0.05</v>
      </c>
      <c r="BH42" s="49">
        <v>1.07</v>
      </c>
      <c r="BI42" s="35">
        <v>21.5</v>
      </c>
      <c r="BJ42" s="4" t="s">
        <v>446</v>
      </c>
      <c r="BK42" s="49">
        <v>6.14</v>
      </c>
      <c r="BL42" s="49">
        <v>0.56000000000000005</v>
      </c>
      <c r="BM42" s="35">
        <v>40.200000000000003</v>
      </c>
      <c r="BN42" s="35">
        <v>17.7</v>
      </c>
    </row>
    <row r="43" spans="1:66">
      <c r="A43" s="159" t="s">
        <v>345</v>
      </c>
      <c r="B43" s="22">
        <v>883109.84</v>
      </c>
      <c r="C43" s="22">
        <v>6249588.21</v>
      </c>
      <c r="D43" s="24">
        <v>56.236226000000002</v>
      </c>
      <c r="E43" s="24">
        <v>-92.814905999999993</v>
      </c>
      <c r="F43" s="18">
        <v>16.05</v>
      </c>
      <c r="G43" s="6">
        <v>16.149999999999999</v>
      </c>
      <c r="H43" s="6" t="s">
        <v>270</v>
      </c>
      <c r="I43" s="6" t="s">
        <v>219</v>
      </c>
      <c r="J43" s="4">
        <v>0.03</v>
      </c>
      <c r="K43" s="49">
        <v>1.54</v>
      </c>
      <c r="L43" s="49">
        <v>5.53</v>
      </c>
      <c r="M43" s="49" t="s">
        <v>444</v>
      </c>
      <c r="N43" s="4">
        <v>47</v>
      </c>
      <c r="O43" s="49">
        <v>0.34</v>
      </c>
      <c r="P43" s="49">
        <v>0.11</v>
      </c>
      <c r="Q43" s="35">
        <v>20.2</v>
      </c>
      <c r="R43" s="49">
        <v>0.18</v>
      </c>
      <c r="S43" s="49">
        <v>26</v>
      </c>
      <c r="T43" s="49">
        <v>7.09</v>
      </c>
      <c r="U43" s="4">
        <v>33</v>
      </c>
      <c r="V43" s="49">
        <v>0.66</v>
      </c>
      <c r="W43" s="35">
        <v>17.899999999999999</v>
      </c>
      <c r="X43" s="49">
        <v>1.63</v>
      </c>
      <c r="Y43" s="49">
        <v>0.74</v>
      </c>
      <c r="Z43" s="49">
        <v>0.48</v>
      </c>
      <c r="AA43" s="49">
        <v>2.08</v>
      </c>
      <c r="AB43" s="49">
        <v>2.39</v>
      </c>
      <c r="AC43" s="49">
        <v>2.2799999999999998</v>
      </c>
      <c r="AD43" s="4" t="s">
        <v>444</v>
      </c>
      <c r="AE43" s="49">
        <v>0.33</v>
      </c>
      <c r="AF43" s="49">
        <v>0.03</v>
      </c>
      <c r="AG43" s="49">
        <v>0.26</v>
      </c>
      <c r="AH43" s="8">
        <v>0.25800000000000001</v>
      </c>
      <c r="AI43" s="4">
        <v>14</v>
      </c>
      <c r="AJ43" s="4">
        <v>16</v>
      </c>
      <c r="AK43" s="49">
        <v>5.01</v>
      </c>
      <c r="AL43" s="8">
        <v>4.5999999999999999E-2</v>
      </c>
      <c r="AM43" s="49">
        <v>0.27</v>
      </c>
      <c r="AN43" s="49">
        <v>7.0000000000000007E-2</v>
      </c>
      <c r="AO43" s="49">
        <v>0.25</v>
      </c>
      <c r="AP43" s="35">
        <v>11.3</v>
      </c>
      <c r="AQ43" s="35">
        <v>20.8</v>
      </c>
      <c r="AR43" s="8">
        <v>9.1999999999999998E-2</v>
      </c>
      <c r="AS43" s="49">
        <v>6.58</v>
      </c>
      <c r="AT43" s="49">
        <v>3.05</v>
      </c>
      <c r="AU43" s="35">
        <v>14.6</v>
      </c>
      <c r="AV43" s="4">
        <v>620</v>
      </c>
      <c r="AW43" s="49">
        <v>0.1</v>
      </c>
      <c r="AX43" s="35">
        <v>2.6</v>
      </c>
      <c r="AY43" s="35">
        <v>4.4000000000000004</v>
      </c>
      <c r="AZ43" s="49">
        <v>2.19</v>
      </c>
      <c r="BA43" s="49">
        <v>0.35</v>
      </c>
      <c r="BB43" s="4">
        <v>73</v>
      </c>
      <c r="BC43" s="4" t="s">
        <v>444</v>
      </c>
      <c r="BD43" s="49">
        <v>0.24</v>
      </c>
      <c r="BE43" s="49">
        <v>0.02</v>
      </c>
      <c r="BF43" s="49">
        <v>4.6900000000000004</v>
      </c>
      <c r="BG43" s="8">
        <v>5.8999999999999997E-2</v>
      </c>
      <c r="BH43" s="49">
        <v>1.03</v>
      </c>
      <c r="BI43" s="35">
        <v>21.8</v>
      </c>
      <c r="BJ43" s="4" t="s">
        <v>446</v>
      </c>
      <c r="BK43" s="49">
        <v>6.21</v>
      </c>
      <c r="BL43" s="49">
        <v>0.56000000000000005</v>
      </c>
      <c r="BM43" s="35">
        <v>39.799999999999997</v>
      </c>
      <c r="BN43" s="35">
        <v>18.8</v>
      </c>
    </row>
    <row r="44" spans="1:66">
      <c r="A44" s="159" t="s">
        <v>348</v>
      </c>
      <c r="B44" s="22">
        <v>896020.93</v>
      </c>
      <c r="C44" s="22">
        <v>6245174.7000000002</v>
      </c>
      <c r="D44" s="24">
        <v>56.186256</v>
      </c>
      <c r="E44" s="24">
        <v>-92.614474999999999</v>
      </c>
      <c r="F44" s="18">
        <v>0.65</v>
      </c>
      <c r="G44" s="6">
        <v>0.75</v>
      </c>
      <c r="H44" s="6" t="s">
        <v>214</v>
      </c>
      <c r="I44" s="6" t="s">
        <v>219</v>
      </c>
      <c r="J44" s="4">
        <v>0.03</v>
      </c>
      <c r="K44" s="49">
        <v>2.0099999999999998</v>
      </c>
      <c r="L44" s="49">
        <v>5.82</v>
      </c>
      <c r="M44" s="49">
        <v>0.01</v>
      </c>
      <c r="N44" s="4">
        <v>42</v>
      </c>
      <c r="O44" s="49">
        <v>0.42</v>
      </c>
      <c r="P44" s="49">
        <v>0.21</v>
      </c>
      <c r="Q44" s="35">
        <v>15.7</v>
      </c>
      <c r="R44" s="49">
        <v>0.14000000000000001</v>
      </c>
      <c r="S44" s="49">
        <v>29.5</v>
      </c>
      <c r="T44" s="49">
        <v>7.74</v>
      </c>
      <c r="U44" s="4">
        <v>34</v>
      </c>
      <c r="V44" s="49">
        <v>1</v>
      </c>
      <c r="W44" s="35">
        <v>18.899999999999999</v>
      </c>
      <c r="X44" s="49">
        <v>1.72</v>
      </c>
      <c r="Y44" s="49">
        <v>0.76</v>
      </c>
      <c r="Z44" s="49">
        <v>0.5</v>
      </c>
      <c r="AA44" s="49">
        <v>2.56</v>
      </c>
      <c r="AB44" s="49">
        <v>2.94</v>
      </c>
      <c r="AC44" s="49">
        <v>2.4900000000000002</v>
      </c>
      <c r="AD44" s="4" t="s">
        <v>444</v>
      </c>
      <c r="AE44" s="49">
        <v>0.41</v>
      </c>
      <c r="AF44" s="49">
        <v>0.02</v>
      </c>
      <c r="AG44" s="49">
        <v>0.27</v>
      </c>
      <c r="AH44" s="8">
        <v>0.27400000000000002</v>
      </c>
      <c r="AI44" s="4">
        <v>15</v>
      </c>
      <c r="AJ44" s="4">
        <v>16</v>
      </c>
      <c r="AK44" s="49">
        <v>4.62</v>
      </c>
      <c r="AL44" s="8">
        <v>0.04</v>
      </c>
      <c r="AM44" s="49">
        <v>0.41</v>
      </c>
      <c r="AN44" s="49">
        <v>7.0000000000000007E-2</v>
      </c>
      <c r="AO44" s="49">
        <v>0.13</v>
      </c>
      <c r="AP44" s="35">
        <v>12.5</v>
      </c>
      <c r="AQ44" s="35">
        <v>21.8</v>
      </c>
      <c r="AR44" s="8">
        <v>9.6000000000000002E-2</v>
      </c>
      <c r="AS44" s="49">
        <v>7.52</v>
      </c>
      <c r="AT44" s="49">
        <v>3.4</v>
      </c>
      <c r="AU44" s="35">
        <v>19.399999999999999</v>
      </c>
      <c r="AV44" s="4">
        <v>258</v>
      </c>
      <c r="AW44" s="49">
        <v>0.12</v>
      </c>
      <c r="AX44" s="35">
        <v>2.8</v>
      </c>
      <c r="AY44" s="35">
        <v>2.8</v>
      </c>
      <c r="AZ44" s="49">
        <v>2.39</v>
      </c>
      <c r="BA44" s="49">
        <v>0.5</v>
      </c>
      <c r="BB44" s="4">
        <v>53</v>
      </c>
      <c r="BC44" s="4" t="s">
        <v>444</v>
      </c>
      <c r="BD44" s="49">
        <v>0.26</v>
      </c>
      <c r="BE44" s="49">
        <v>0.02</v>
      </c>
      <c r="BF44" s="49">
        <v>5.97</v>
      </c>
      <c r="BG44" s="8">
        <v>6.8000000000000005E-2</v>
      </c>
      <c r="BH44" s="49">
        <v>0.91</v>
      </c>
      <c r="BI44" s="35">
        <v>26</v>
      </c>
      <c r="BJ44" s="4" t="s">
        <v>446</v>
      </c>
      <c r="BK44" s="49">
        <v>6.55</v>
      </c>
      <c r="BL44" s="49">
        <v>0.6</v>
      </c>
      <c r="BM44" s="35">
        <v>42.7</v>
      </c>
      <c r="BN44" s="35">
        <v>27.5</v>
      </c>
    </row>
    <row r="45" spans="1:66">
      <c r="A45" s="159" t="s">
        <v>351</v>
      </c>
      <c r="B45" s="22">
        <v>896020.93</v>
      </c>
      <c r="C45" s="22">
        <v>6245174.7000000002</v>
      </c>
      <c r="D45" s="24">
        <v>56.186256</v>
      </c>
      <c r="E45" s="24">
        <v>-92.614474999999999</v>
      </c>
      <c r="F45" s="18">
        <v>1.95</v>
      </c>
      <c r="G45" s="6">
        <v>2.0499999999999998</v>
      </c>
      <c r="H45" s="6" t="s">
        <v>215</v>
      </c>
      <c r="I45" s="6" t="s">
        <v>219</v>
      </c>
      <c r="J45" s="4">
        <v>0.03</v>
      </c>
      <c r="K45" s="49">
        <v>2.13</v>
      </c>
      <c r="L45" s="49">
        <v>5.36</v>
      </c>
      <c r="M45" s="49" t="s">
        <v>444</v>
      </c>
      <c r="N45" s="4">
        <v>54</v>
      </c>
      <c r="O45" s="49">
        <v>0.44</v>
      </c>
      <c r="P45" s="49">
        <v>0.15</v>
      </c>
      <c r="Q45" s="35">
        <v>16.7</v>
      </c>
      <c r="R45" s="49">
        <v>0.16</v>
      </c>
      <c r="S45" s="49">
        <v>31.7</v>
      </c>
      <c r="T45" s="49">
        <v>8.1999999999999993</v>
      </c>
      <c r="U45" s="4">
        <v>37</v>
      </c>
      <c r="V45" s="49">
        <v>1.02</v>
      </c>
      <c r="W45" s="35">
        <v>19.7</v>
      </c>
      <c r="X45" s="49">
        <v>1.78</v>
      </c>
      <c r="Y45" s="49">
        <v>0.78</v>
      </c>
      <c r="Z45" s="49">
        <v>0.52</v>
      </c>
      <c r="AA45" s="49">
        <v>2.59</v>
      </c>
      <c r="AB45" s="49">
        <v>3.12</v>
      </c>
      <c r="AC45" s="49">
        <v>2.57</v>
      </c>
      <c r="AD45" s="4" t="s">
        <v>444</v>
      </c>
      <c r="AE45" s="49">
        <v>0.33</v>
      </c>
      <c r="AF45" s="49">
        <v>0.03</v>
      </c>
      <c r="AG45" s="49">
        <v>0.28000000000000003</v>
      </c>
      <c r="AH45" s="8">
        <v>0.315</v>
      </c>
      <c r="AI45" s="4">
        <v>17</v>
      </c>
      <c r="AJ45" s="4">
        <v>18</v>
      </c>
      <c r="AK45" s="49">
        <v>4.22</v>
      </c>
      <c r="AL45" s="8">
        <v>4.7E-2</v>
      </c>
      <c r="AM45" s="49">
        <v>0.4</v>
      </c>
      <c r="AN45" s="49">
        <v>0.08</v>
      </c>
      <c r="AO45" s="49">
        <v>0.12</v>
      </c>
      <c r="AP45" s="35">
        <v>13.2</v>
      </c>
      <c r="AQ45" s="35">
        <v>25.3</v>
      </c>
      <c r="AR45" s="8">
        <v>9.7000000000000003E-2</v>
      </c>
      <c r="AS45" s="49">
        <v>7.56</v>
      </c>
      <c r="AT45" s="49">
        <v>3.63</v>
      </c>
      <c r="AU45" s="35">
        <v>22</v>
      </c>
      <c r="AV45" s="4">
        <v>257</v>
      </c>
      <c r="AW45" s="49">
        <v>0.11</v>
      </c>
      <c r="AX45" s="35">
        <v>3</v>
      </c>
      <c r="AY45" s="35">
        <v>3.6</v>
      </c>
      <c r="AZ45" s="49">
        <v>2.5</v>
      </c>
      <c r="BA45" s="49">
        <v>0.49</v>
      </c>
      <c r="BB45" s="4">
        <v>59</v>
      </c>
      <c r="BC45" s="4" t="s">
        <v>444</v>
      </c>
      <c r="BD45" s="49">
        <v>0.27</v>
      </c>
      <c r="BE45" s="49">
        <v>0.02</v>
      </c>
      <c r="BF45" s="49">
        <v>5.97</v>
      </c>
      <c r="BG45" s="8">
        <v>7.2999999999999995E-2</v>
      </c>
      <c r="BH45" s="49">
        <v>0.74</v>
      </c>
      <c r="BI45" s="35">
        <v>27.8</v>
      </c>
      <c r="BJ45" s="4" t="s">
        <v>446</v>
      </c>
      <c r="BK45" s="49">
        <v>6.88</v>
      </c>
      <c r="BL45" s="49">
        <v>0.61</v>
      </c>
      <c r="BM45" s="35">
        <v>49</v>
      </c>
      <c r="BN45" s="35">
        <v>21.8</v>
      </c>
    </row>
    <row r="46" spans="1:66">
      <c r="A46" s="159" t="s">
        <v>353</v>
      </c>
      <c r="B46" s="22">
        <v>896020.93</v>
      </c>
      <c r="C46" s="22">
        <v>6245174.7000000002</v>
      </c>
      <c r="D46" s="24">
        <v>56.186256</v>
      </c>
      <c r="E46" s="24">
        <v>-92.614474999999999</v>
      </c>
      <c r="F46" s="18">
        <v>2.95</v>
      </c>
      <c r="G46" s="6">
        <v>3.05</v>
      </c>
      <c r="H46" s="6" t="s">
        <v>216</v>
      </c>
      <c r="I46" s="6" t="s">
        <v>219</v>
      </c>
      <c r="J46" s="4">
        <v>0.03</v>
      </c>
      <c r="K46" s="49">
        <v>1.98</v>
      </c>
      <c r="L46" s="49">
        <v>5.32</v>
      </c>
      <c r="M46" s="49" t="s">
        <v>444</v>
      </c>
      <c r="N46" s="4">
        <v>50</v>
      </c>
      <c r="O46" s="49">
        <v>0.4</v>
      </c>
      <c r="P46" s="49">
        <v>0.15</v>
      </c>
      <c r="Q46" s="35">
        <v>16.3</v>
      </c>
      <c r="R46" s="49">
        <v>0.15</v>
      </c>
      <c r="S46" s="49">
        <v>29.7</v>
      </c>
      <c r="T46" s="49">
        <v>7.98</v>
      </c>
      <c r="U46" s="4">
        <v>35</v>
      </c>
      <c r="V46" s="49">
        <v>0.98</v>
      </c>
      <c r="W46" s="35">
        <v>20.2</v>
      </c>
      <c r="X46" s="49">
        <v>1.71</v>
      </c>
      <c r="Y46" s="49">
        <v>0.76</v>
      </c>
      <c r="Z46" s="49">
        <v>0.5</v>
      </c>
      <c r="AA46" s="49">
        <v>2.54</v>
      </c>
      <c r="AB46" s="49">
        <v>2.92</v>
      </c>
      <c r="AC46" s="49">
        <v>2.46</v>
      </c>
      <c r="AD46" s="4" t="s">
        <v>444</v>
      </c>
      <c r="AE46" s="49">
        <v>0.34</v>
      </c>
      <c r="AF46" s="49">
        <v>0.01</v>
      </c>
      <c r="AG46" s="49">
        <v>0.27</v>
      </c>
      <c r="AH46" s="8">
        <v>0.30499999999999999</v>
      </c>
      <c r="AI46" s="4">
        <v>16</v>
      </c>
      <c r="AJ46" s="4">
        <v>17</v>
      </c>
      <c r="AK46" s="49">
        <v>4.29</v>
      </c>
      <c r="AL46" s="8">
        <v>4.3999999999999997E-2</v>
      </c>
      <c r="AM46" s="49">
        <v>0.37</v>
      </c>
      <c r="AN46" s="49">
        <v>0.13</v>
      </c>
      <c r="AO46" s="49">
        <v>0.12</v>
      </c>
      <c r="AP46" s="35">
        <v>12.5</v>
      </c>
      <c r="AQ46" s="35">
        <v>23.2</v>
      </c>
      <c r="AR46" s="8">
        <v>0.1</v>
      </c>
      <c r="AS46" s="49">
        <v>7.21</v>
      </c>
      <c r="AT46" s="49">
        <v>3.43</v>
      </c>
      <c r="AU46" s="35">
        <v>20.8</v>
      </c>
      <c r="AV46" s="4">
        <v>378</v>
      </c>
      <c r="AW46" s="49">
        <v>0.11</v>
      </c>
      <c r="AX46" s="35">
        <v>2.9</v>
      </c>
      <c r="AY46" s="35">
        <v>3.9</v>
      </c>
      <c r="AZ46" s="49">
        <v>2.36</v>
      </c>
      <c r="BA46" s="49">
        <v>0.45</v>
      </c>
      <c r="BB46" s="4">
        <v>57</v>
      </c>
      <c r="BC46" s="4" t="s">
        <v>444</v>
      </c>
      <c r="BD46" s="49">
        <v>0.25</v>
      </c>
      <c r="BE46" s="49">
        <v>0.02</v>
      </c>
      <c r="BF46" s="49">
        <v>5.64</v>
      </c>
      <c r="BG46" s="8">
        <v>7.2999999999999995E-2</v>
      </c>
      <c r="BH46" s="49">
        <v>0.72</v>
      </c>
      <c r="BI46" s="35">
        <v>26.6</v>
      </c>
      <c r="BJ46" s="4" t="s">
        <v>446</v>
      </c>
      <c r="BK46" s="49">
        <v>6.49</v>
      </c>
      <c r="BL46" s="49">
        <v>0.57999999999999996</v>
      </c>
      <c r="BM46" s="35">
        <v>46.3</v>
      </c>
      <c r="BN46" s="35">
        <v>21.1</v>
      </c>
    </row>
    <row r="47" spans="1:66">
      <c r="A47" s="159" t="s">
        <v>356</v>
      </c>
      <c r="B47" s="22">
        <v>896029.91</v>
      </c>
      <c r="C47" s="22">
        <v>6245178.8899999997</v>
      </c>
      <c r="D47" s="24">
        <v>56.186286000000003</v>
      </c>
      <c r="E47" s="24">
        <v>-92.614329999999995</v>
      </c>
      <c r="F47" s="18">
        <v>4.5</v>
      </c>
      <c r="G47" s="6">
        <v>4.5999999999999996</v>
      </c>
      <c r="H47" s="6" t="s">
        <v>217</v>
      </c>
      <c r="I47" s="6" t="s">
        <v>219</v>
      </c>
      <c r="J47" s="4">
        <v>0.04</v>
      </c>
      <c r="K47" s="49">
        <v>1.96</v>
      </c>
      <c r="L47" s="49">
        <v>5.36</v>
      </c>
      <c r="M47" s="49" t="s">
        <v>444</v>
      </c>
      <c r="N47" s="4">
        <v>57</v>
      </c>
      <c r="O47" s="49">
        <v>0.4</v>
      </c>
      <c r="P47" s="49">
        <v>0.15</v>
      </c>
      <c r="Q47" s="35">
        <v>16.8</v>
      </c>
      <c r="R47" s="49">
        <v>0.14000000000000001</v>
      </c>
      <c r="S47" s="49">
        <v>28.9</v>
      </c>
      <c r="T47" s="49">
        <v>7.24</v>
      </c>
      <c r="U47" s="4">
        <v>36</v>
      </c>
      <c r="V47" s="49">
        <v>0.94</v>
      </c>
      <c r="W47" s="35">
        <v>21.2</v>
      </c>
      <c r="X47" s="49">
        <v>1.69</v>
      </c>
      <c r="Y47" s="49">
        <v>0.74</v>
      </c>
      <c r="Z47" s="49">
        <v>0.5</v>
      </c>
      <c r="AA47" s="49">
        <v>2.46</v>
      </c>
      <c r="AB47" s="49">
        <v>2.9</v>
      </c>
      <c r="AC47" s="49">
        <v>2.44</v>
      </c>
      <c r="AD47" s="4" t="s">
        <v>444</v>
      </c>
      <c r="AE47" s="49">
        <v>0.36</v>
      </c>
      <c r="AF47" s="49">
        <v>0.04</v>
      </c>
      <c r="AG47" s="49">
        <v>0.26</v>
      </c>
      <c r="AH47" s="8">
        <v>0.32700000000000001</v>
      </c>
      <c r="AI47" s="4">
        <v>16</v>
      </c>
      <c r="AJ47" s="4">
        <v>19</v>
      </c>
      <c r="AK47" s="49">
        <v>4.46</v>
      </c>
      <c r="AL47" s="8">
        <v>3.9E-2</v>
      </c>
      <c r="AM47" s="49">
        <v>0.47</v>
      </c>
      <c r="AN47" s="49">
        <v>0.16</v>
      </c>
      <c r="AO47" s="49">
        <v>0.18</v>
      </c>
      <c r="AP47" s="35">
        <v>12.4</v>
      </c>
      <c r="AQ47" s="35">
        <v>23.1</v>
      </c>
      <c r="AR47" s="8">
        <v>9.9000000000000005E-2</v>
      </c>
      <c r="AS47" s="49">
        <v>7.3</v>
      </c>
      <c r="AT47" s="49">
        <v>3.37</v>
      </c>
      <c r="AU47" s="35">
        <v>20.6</v>
      </c>
      <c r="AV47" s="4">
        <v>535</v>
      </c>
      <c r="AW47" s="49">
        <v>0.11</v>
      </c>
      <c r="AX47" s="35">
        <v>2.8</v>
      </c>
      <c r="AY47" s="35">
        <v>4.3</v>
      </c>
      <c r="AZ47" s="49">
        <v>2.35</v>
      </c>
      <c r="BA47" s="49">
        <v>0.56000000000000005</v>
      </c>
      <c r="BB47" s="4">
        <v>60</v>
      </c>
      <c r="BC47" s="4" t="s">
        <v>444</v>
      </c>
      <c r="BD47" s="49">
        <v>0.26</v>
      </c>
      <c r="BE47" s="49">
        <v>0.02</v>
      </c>
      <c r="BF47" s="49">
        <v>5.62</v>
      </c>
      <c r="BG47" s="8">
        <v>7.4999999999999997E-2</v>
      </c>
      <c r="BH47" s="49">
        <v>2.4900000000000002</v>
      </c>
      <c r="BI47" s="35">
        <v>26.5</v>
      </c>
      <c r="BJ47" s="4" t="s">
        <v>446</v>
      </c>
      <c r="BK47" s="49">
        <v>6.45</v>
      </c>
      <c r="BL47" s="49">
        <v>0.56999999999999995</v>
      </c>
      <c r="BM47" s="35">
        <v>46.6</v>
      </c>
      <c r="BN47" s="35">
        <v>22</v>
      </c>
    </row>
    <row r="48" spans="1:66">
      <c r="A48" s="159" t="s">
        <v>360</v>
      </c>
      <c r="B48" s="22">
        <v>896029.91</v>
      </c>
      <c r="C48" s="22">
        <v>6245178.8899999997</v>
      </c>
      <c r="D48" s="24">
        <v>56.186286000000003</v>
      </c>
      <c r="E48" s="24">
        <v>-92.614329999999995</v>
      </c>
      <c r="F48" s="18">
        <v>7.5</v>
      </c>
      <c r="G48" s="6">
        <v>7.6</v>
      </c>
      <c r="H48" s="6" t="s">
        <v>218</v>
      </c>
      <c r="I48" s="6" t="s">
        <v>219</v>
      </c>
      <c r="J48" s="4">
        <v>0.04</v>
      </c>
      <c r="K48" s="49">
        <v>2.41</v>
      </c>
      <c r="L48" s="49">
        <v>5.3</v>
      </c>
      <c r="M48" s="49" t="s">
        <v>444</v>
      </c>
      <c r="N48" s="4">
        <v>70</v>
      </c>
      <c r="O48" s="49">
        <v>0.47</v>
      </c>
      <c r="P48" s="49">
        <v>0.17</v>
      </c>
      <c r="Q48" s="35">
        <v>16.7</v>
      </c>
      <c r="R48" s="49">
        <v>0.15</v>
      </c>
      <c r="S48" s="49">
        <v>33.1</v>
      </c>
      <c r="T48" s="49">
        <v>8.69</v>
      </c>
      <c r="U48" s="4">
        <v>41</v>
      </c>
      <c r="V48" s="49">
        <v>1.06</v>
      </c>
      <c r="W48" s="35">
        <v>22.5</v>
      </c>
      <c r="X48" s="49">
        <v>1.87</v>
      </c>
      <c r="Y48" s="49">
        <v>0.85</v>
      </c>
      <c r="Z48" s="49">
        <v>0.56000000000000005</v>
      </c>
      <c r="AA48" s="49">
        <v>2.89</v>
      </c>
      <c r="AB48" s="49">
        <v>3.43</v>
      </c>
      <c r="AC48" s="49">
        <v>2.73</v>
      </c>
      <c r="AD48" s="4" t="s">
        <v>444</v>
      </c>
      <c r="AE48" s="49">
        <v>0.38</v>
      </c>
      <c r="AF48" s="49">
        <v>0.01</v>
      </c>
      <c r="AG48" s="49">
        <v>0.28999999999999998</v>
      </c>
      <c r="AH48" s="8">
        <v>0.4</v>
      </c>
      <c r="AI48" s="4">
        <v>19</v>
      </c>
      <c r="AJ48" s="4">
        <v>23</v>
      </c>
      <c r="AK48" s="49">
        <v>4.24</v>
      </c>
      <c r="AL48" s="8">
        <v>4.2000000000000003E-2</v>
      </c>
      <c r="AM48" s="49">
        <v>0.34</v>
      </c>
      <c r="AN48" s="49">
        <v>0.08</v>
      </c>
      <c r="AO48" s="49">
        <v>0.14000000000000001</v>
      </c>
      <c r="AP48" s="35">
        <v>14.5</v>
      </c>
      <c r="AQ48" s="35">
        <v>26.4</v>
      </c>
      <c r="AR48" s="8">
        <v>0.104</v>
      </c>
      <c r="AS48" s="49">
        <v>8.36</v>
      </c>
      <c r="AT48" s="49">
        <v>3.92</v>
      </c>
      <c r="AU48" s="35">
        <v>24.6</v>
      </c>
      <c r="AV48" s="4">
        <v>385</v>
      </c>
      <c r="AW48" s="49">
        <v>0.11</v>
      </c>
      <c r="AX48" s="35">
        <v>3.3</v>
      </c>
      <c r="AY48" s="35">
        <v>4</v>
      </c>
      <c r="AZ48" s="49">
        <v>2.7</v>
      </c>
      <c r="BA48" s="49">
        <v>0.52</v>
      </c>
      <c r="BB48" s="4">
        <v>63</v>
      </c>
      <c r="BC48" s="4" t="s">
        <v>444</v>
      </c>
      <c r="BD48" s="49">
        <v>0.28999999999999998</v>
      </c>
      <c r="BE48" s="49">
        <v>0.02</v>
      </c>
      <c r="BF48" s="49">
        <v>6.59</v>
      </c>
      <c r="BG48" s="8">
        <v>8.7999999999999995E-2</v>
      </c>
      <c r="BH48" s="49">
        <v>1.22</v>
      </c>
      <c r="BI48" s="35">
        <v>31.3</v>
      </c>
      <c r="BJ48" s="4" t="s">
        <v>446</v>
      </c>
      <c r="BK48" s="49">
        <v>7.22</v>
      </c>
      <c r="BL48" s="49">
        <v>0.65</v>
      </c>
      <c r="BM48" s="35">
        <v>55.5</v>
      </c>
      <c r="BN48" s="35">
        <v>23.8</v>
      </c>
    </row>
    <row r="49" spans="1:66">
      <c r="A49" s="159" t="s">
        <v>361</v>
      </c>
      <c r="B49" s="22">
        <v>896029.91</v>
      </c>
      <c r="C49" s="22">
        <v>6245178.8899999997</v>
      </c>
      <c r="D49" s="24">
        <v>56.186286000000003</v>
      </c>
      <c r="E49" s="24">
        <v>-92.614329999999995</v>
      </c>
      <c r="F49" s="18">
        <v>10.5</v>
      </c>
      <c r="G49" s="6">
        <v>10.6</v>
      </c>
      <c r="H49" s="6" t="s">
        <v>221</v>
      </c>
      <c r="I49" s="6" t="s">
        <v>219</v>
      </c>
      <c r="J49" s="4">
        <v>0.04</v>
      </c>
      <c r="K49" s="49">
        <v>2.2400000000000002</v>
      </c>
      <c r="L49" s="49">
        <v>5.61</v>
      </c>
      <c r="M49" s="49" t="s">
        <v>444</v>
      </c>
      <c r="N49" s="4">
        <v>56</v>
      </c>
      <c r="O49" s="49">
        <v>0.47</v>
      </c>
      <c r="P49" s="49">
        <v>0.16</v>
      </c>
      <c r="Q49" s="35">
        <v>16.8</v>
      </c>
      <c r="R49" s="49">
        <v>0.16</v>
      </c>
      <c r="S49" s="49">
        <v>32.200000000000003</v>
      </c>
      <c r="T49" s="49">
        <v>8.74</v>
      </c>
      <c r="U49" s="4">
        <v>39</v>
      </c>
      <c r="V49" s="49">
        <v>1.02</v>
      </c>
      <c r="W49" s="35">
        <v>22</v>
      </c>
      <c r="X49" s="49">
        <v>1.86</v>
      </c>
      <c r="Y49" s="49">
        <v>0.83</v>
      </c>
      <c r="Z49" s="49">
        <v>0.56000000000000005</v>
      </c>
      <c r="AA49" s="49">
        <v>2.71</v>
      </c>
      <c r="AB49" s="49">
        <v>3.36</v>
      </c>
      <c r="AC49" s="49">
        <v>2.71</v>
      </c>
      <c r="AD49" s="4" t="s">
        <v>444</v>
      </c>
      <c r="AE49" s="49">
        <v>0.36</v>
      </c>
      <c r="AF49" s="49">
        <v>0.02</v>
      </c>
      <c r="AG49" s="49">
        <v>0.28999999999999998</v>
      </c>
      <c r="AH49" s="8">
        <v>0.379</v>
      </c>
      <c r="AI49" s="4">
        <v>18</v>
      </c>
      <c r="AJ49" s="4">
        <v>21</v>
      </c>
      <c r="AK49" s="49">
        <v>4.34</v>
      </c>
      <c r="AL49" s="8">
        <v>4.1000000000000002E-2</v>
      </c>
      <c r="AM49" s="49">
        <v>0.36</v>
      </c>
      <c r="AN49" s="49">
        <v>0.08</v>
      </c>
      <c r="AO49" s="49">
        <v>0.14000000000000001</v>
      </c>
      <c r="AP49" s="35">
        <v>14.2</v>
      </c>
      <c r="AQ49" s="35">
        <v>26.2</v>
      </c>
      <c r="AR49" s="8">
        <v>0.10100000000000001</v>
      </c>
      <c r="AS49" s="49">
        <v>8.33</v>
      </c>
      <c r="AT49" s="49">
        <v>3.86</v>
      </c>
      <c r="AU49" s="35">
        <v>23.6</v>
      </c>
      <c r="AV49" s="4">
        <v>483</v>
      </c>
      <c r="AW49" s="49">
        <v>0.11</v>
      </c>
      <c r="AX49" s="35">
        <v>3.2</v>
      </c>
      <c r="AY49" s="35">
        <v>3.6</v>
      </c>
      <c r="AZ49" s="49">
        <v>2.65</v>
      </c>
      <c r="BA49" s="49">
        <v>0.64</v>
      </c>
      <c r="BB49" s="4">
        <v>63</v>
      </c>
      <c r="BC49" s="4" t="s">
        <v>444</v>
      </c>
      <c r="BD49" s="49">
        <v>0.28000000000000003</v>
      </c>
      <c r="BE49" s="49">
        <v>0.02</v>
      </c>
      <c r="BF49" s="49">
        <v>6.45</v>
      </c>
      <c r="BG49" s="8">
        <v>8.4000000000000005E-2</v>
      </c>
      <c r="BH49" s="49">
        <v>1.1299999999999999</v>
      </c>
      <c r="BI49" s="35">
        <v>30.4</v>
      </c>
      <c r="BJ49" s="4" t="s">
        <v>446</v>
      </c>
      <c r="BK49" s="49">
        <v>7.17</v>
      </c>
      <c r="BL49" s="49">
        <v>0.65</v>
      </c>
      <c r="BM49" s="35">
        <v>52.7</v>
      </c>
      <c r="BN49" s="35">
        <v>21.9</v>
      </c>
    </row>
    <row r="50" spans="1:66">
      <c r="A50" s="159" t="s">
        <v>362</v>
      </c>
      <c r="B50" s="22">
        <v>896029.91</v>
      </c>
      <c r="C50" s="22">
        <v>6245178.8899999997</v>
      </c>
      <c r="D50" s="24">
        <v>56.186286000000003</v>
      </c>
      <c r="E50" s="24">
        <v>-92.614329999999995</v>
      </c>
      <c r="F50" s="18">
        <v>13.5</v>
      </c>
      <c r="G50" s="6">
        <v>13.6</v>
      </c>
      <c r="H50" s="6" t="s">
        <v>270</v>
      </c>
      <c r="I50" s="6" t="s">
        <v>219</v>
      </c>
      <c r="J50" s="4">
        <v>0.04</v>
      </c>
      <c r="K50" s="49">
        <v>1.89</v>
      </c>
      <c r="L50" s="49">
        <v>5.15</v>
      </c>
      <c r="M50" s="49" t="s">
        <v>444</v>
      </c>
      <c r="N50" s="4">
        <v>58</v>
      </c>
      <c r="O50" s="49">
        <v>0.39</v>
      </c>
      <c r="P50" s="49">
        <v>0.14000000000000001</v>
      </c>
      <c r="Q50" s="35">
        <v>16.899999999999999</v>
      </c>
      <c r="R50" s="49">
        <v>0.15</v>
      </c>
      <c r="S50" s="49">
        <v>28.8</v>
      </c>
      <c r="T50" s="49">
        <v>7.48</v>
      </c>
      <c r="U50" s="4">
        <v>35</v>
      </c>
      <c r="V50" s="49">
        <v>0.9</v>
      </c>
      <c r="W50" s="35">
        <v>19</v>
      </c>
      <c r="X50" s="49">
        <v>1.63</v>
      </c>
      <c r="Y50" s="49">
        <v>0.72</v>
      </c>
      <c r="Z50" s="49">
        <v>0.47</v>
      </c>
      <c r="AA50" s="49">
        <v>2.39</v>
      </c>
      <c r="AB50" s="49">
        <v>2.77</v>
      </c>
      <c r="AC50" s="49">
        <v>2.33</v>
      </c>
      <c r="AD50" s="4" t="s">
        <v>444</v>
      </c>
      <c r="AE50" s="49">
        <v>0.36</v>
      </c>
      <c r="AF50" s="49">
        <v>0.02</v>
      </c>
      <c r="AG50" s="49">
        <v>0.26</v>
      </c>
      <c r="AH50" s="8">
        <v>0.32200000000000001</v>
      </c>
      <c r="AI50" s="4">
        <v>15</v>
      </c>
      <c r="AJ50" s="4">
        <v>18</v>
      </c>
      <c r="AK50" s="49">
        <v>4.57</v>
      </c>
      <c r="AL50" s="8">
        <v>4.1000000000000002E-2</v>
      </c>
      <c r="AM50" s="49">
        <v>0.35</v>
      </c>
      <c r="AN50" s="49">
        <v>0.11</v>
      </c>
      <c r="AO50" s="49">
        <v>0.15</v>
      </c>
      <c r="AP50" s="35">
        <v>11.8</v>
      </c>
      <c r="AQ50" s="35">
        <v>22.1</v>
      </c>
      <c r="AR50" s="8">
        <v>0.10199999999999999</v>
      </c>
      <c r="AS50" s="49">
        <v>7</v>
      </c>
      <c r="AT50" s="49">
        <v>3.26</v>
      </c>
      <c r="AU50" s="35">
        <v>19.8</v>
      </c>
      <c r="AV50" s="4">
        <v>620</v>
      </c>
      <c r="AW50" s="49">
        <v>0.11</v>
      </c>
      <c r="AX50" s="35">
        <v>2.6</v>
      </c>
      <c r="AY50" s="35">
        <v>3.9</v>
      </c>
      <c r="AZ50" s="49">
        <v>2.2200000000000002</v>
      </c>
      <c r="BA50" s="49">
        <v>0.42</v>
      </c>
      <c r="BB50" s="4">
        <v>63</v>
      </c>
      <c r="BC50" s="4" t="s">
        <v>444</v>
      </c>
      <c r="BD50" s="49">
        <v>0.25</v>
      </c>
      <c r="BE50" s="49">
        <v>0.02</v>
      </c>
      <c r="BF50" s="49">
        <v>5.42</v>
      </c>
      <c r="BG50" s="8">
        <v>7.1999999999999995E-2</v>
      </c>
      <c r="BH50" s="49">
        <v>1.43</v>
      </c>
      <c r="BI50" s="35">
        <v>25</v>
      </c>
      <c r="BJ50" s="4" t="s">
        <v>446</v>
      </c>
      <c r="BK50" s="49">
        <v>6.31</v>
      </c>
      <c r="BL50" s="49">
        <v>0.56000000000000005</v>
      </c>
      <c r="BM50" s="35">
        <v>45.4</v>
      </c>
      <c r="BN50" s="35">
        <v>21.5</v>
      </c>
    </row>
    <row r="51" spans="1:66">
      <c r="A51" s="159" t="s">
        <v>363</v>
      </c>
      <c r="B51" s="22">
        <v>896029.91</v>
      </c>
      <c r="C51" s="22">
        <v>6245178.8899999997</v>
      </c>
      <c r="D51" s="24">
        <v>56.186286000000003</v>
      </c>
      <c r="E51" s="24">
        <v>-92.614329999999995</v>
      </c>
      <c r="F51" s="18">
        <v>15.5</v>
      </c>
      <c r="G51" s="6">
        <v>15.6</v>
      </c>
      <c r="H51" s="6" t="s">
        <v>273</v>
      </c>
      <c r="I51" s="6" t="s">
        <v>219</v>
      </c>
      <c r="J51" s="4">
        <v>0.04</v>
      </c>
      <c r="K51" s="49">
        <v>1.84</v>
      </c>
      <c r="L51" s="49">
        <v>5.14</v>
      </c>
      <c r="M51" s="49" t="s">
        <v>444</v>
      </c>
      <c r="N51" s="4">
        <v>55</v>
      </c>
      <c r="O51" s="49">
        <v>0.37</v>
      </c>
      <c r="P51" s="49">
        <v>0.14000000000000001</v>
      </c>
      <c r="Q51" s="35">
        <v>16</v>
      </c>
      <c r="R51" s="49">
        <v>0.16</v>
      </c>
      <c r="S51" s="49">
        <v>28.6</v>
      </c>
      <c r="T51" s="49">
        <v>7.24</v>
      </c>
      <c r="U51" s="4">
        <v>34</v>
      </c>
      <c r="V51" s="49">
        <v>0.87</v>
      </c>
      <c r="W51" s="35">
        <v>17.5</v>
      </c>
      <c r="X51" s="49">
        <v>1.61</v>
      </c>
      <c r="Y51" s="49">
        <v>0.71</v>
      </c>
      <c r="Z51" s="49">
        <v>0.47</v>
      </c>
      <c r="AA51" s="49">
        <v>2.34</v>
      </c>
      <c r="AB51" s="49">
        <v>2.7</v>
      </c>
      <c r="AC51" s="49">
        <v>2.31</v>
      </c>
      <c r="AD51" s="4" t="s">
        <v>444</v>
      </c>
      <c r="AE51" s="49">
        <v>0.37</v>
      </c>
      <c r="AF51" s="49">
        <v>0.01</v>
      </c>
      <c r="AG51" s="49">
        <v>0.25</v>
      </c>
      <c r="AH51" s="8">
        <v>0.312</v>
      </c>
      <c r="AI51" s="4">
        <v>15</v>
      </c>
      <c r="AJ51" s="4">
        <v>18</v>
      </c>
      <c r="AK51" s="49">
        <v>4.3099999999999996</v>
      </c>
      <c r="AL51" s="8">
        <v>3.9E-2</v>
      </c>
      <c r="AM51" s="49">
        <v>0.32</v>
      </c>
      <c r="AN51" s="49">
        <v>0.06</v>
      </c>
      <c r="AO51" s="49">
        <v>0.17</v>
      </c>
      <c r="AP51" s="35">
        <v>11.8</v>
      </c>
      <c r="AQ51" s="35">
        <v>21.1</v>
      </c>
      <c r="AR51" s="8">
        <v>9.9000000000000005E-2</v>
      </c>
      <c r="AS51" s="49">
        <v>6.9</v>
      </c>
      <c r="AT51" s="49">
        <v>3.18</v>
      </c>
      <c r="AU51" s="35">
        <v>19.2</v>
      </c>
      <c r="AV51" s="4">
        <v>587</v>
      </c>
      <c r="AW51" s="49">
        <v>0.1</v>
      </c>
      <c r="AX51" s="35">
        <v>2.6</v>
      </c>
      <c r="AY51" s="35">
        <v>3.3</v>
      </c>
      <c r="AZ51" s="49">
        <v>2.21</v>
      </c>
      <c r="BA51" s="49">
        <v>0.43</v>
      </c>
      <c r="BB51" s="4">
        <v>61</v>
      </c>
      <c r="BC51" s="4" t="s">
        <v>444</v>
      </c>
      <c r="BD51" s="49">
        <v>0.24</v>
      </c>
      <c r="BE51" s="49">
        <v>0.02</v>
      </c>
      <c r="BF51" s="49">
        <v>5.2</v>
      </c>
      <c r="BG51" s="8">
        <v>7.2999999999999995E-2</v>
      </c>
      <c r="BH51" s="49">
        <v>0.94</v>
      </c>
      <c r="BI51" s="35">
        <v>24.4</v>
      </c>
      <c r="BJ51" s="4" t="s">
        <v>446</v>
      </c>
      <c r="BK51" s="49">
        <v>6.12</v>
      </c>
      <c r="BL51" s="49">
        <v>0.56000000000000005</v>
      </c>
      <c r="BM51" s="35">
        <v>44.5</v>
      </c>
      <c r="BN51" s="35">
        <v>21.2</v>
      </c>
    </row>
    <row r="52" spans="1:66">
      <c r="A52" s="159" t="s">
        <v>364</v>
      </c>
      <c r="B52" s="22">
        <v>896029.91</v>
      </c>
      <c r="C52" s="22">
        <v>6245178.8899999997</v>
      </c>
      <c r="D52" s="24">
        <v>56.186286000000003</v>
      </c>
      <c r="E52" s="24">
        <v>-92.614329999999995</v>
      </c>
      <c r="F52" s="18">
        <v>17.899999999999999</v>
      </c>
      <c r="G52" s="6">
        <v>18</v>
      </c>
      <c r="H52" s="6" t="s">
        <v>275</v>
      </c>
      <c r="I52" s="6" t="s">
        <v>219</v>
      </c>
      <c r="J52" s="4">
        <v>0.04</v>
      </c>
      <c r="K52" s="49">
        <v>1.86</v>
      </c>
      <c r="L52" s="49">
        <v>5.1100000000000003</v>
      </c>
      <c r="M52" s="49" t="s">
        <v>444</v>
      </c>
      <c r="N52" s="4">
        <v>54</v>
      </c>
      <c r="O52" s="49">
        <v>0.39</v>
      </c>
      <c r="P52" s="49">
        <v>0.14000000000000001</v>
      </c>
      <c r="Q52" s="35">
        <v>16.8</v>
      </c>
      <c r="R52" s="49">
        <v>0.16</v>
      </c>
      <c r="S52" s="49">
        <v>27.7</v>
      </c>
      <c r="T52" s="49">
        <v>7.4</v>
      </c>
      <c r="U52" s="4">
        <v>35</v>
      </c>
      <c r="V52" s="49">
        <v>0.85</v>
      </c>
      <c r="W52" s="35">
        <v>18.100000000000001</v>
      </c>
      <c r="X52" s="49">
        <v>1.61</v>
      </c>
      <c r="Y52" s="49">
        <v>0.74</v>
      </c>
      <c r="Z52" s="49">
        <v>0.46</v>
      </c>
      <c r="AA52" s="49">
        <v>2.34</v>
      </c>
      <c r="AB52" s="49">
        <v>2.9</v>
      </c>
      <c r="AC52" s="49">
        <v>2.3199999999999998</v>
      </c>
      <c r="AD52" s="4" t="s">
        <v>444</v>
      </c>
      <c r="AE52" s="49">
        <v>0.41</v>
      </c>
      <c r="AF52" s="49">
        <v>0.04</v>
      </c>
      <c r="AG52" s="49">
        <v>0.26</v>
      </c>
      <c r="AH52" s="8">
        <v>0.314</v>
      </c>
      <c r="AI52" s="4">
        <v>15</v>
      </c>
      <c r="AJ52" s="4">
        <v>17</v>
      </c>
      <c r="AK52" s="49">
        <v>5.0199999999999996</v>
      </c>
      <c r="AL52" s="8">
        <v>3.6999999999999998E-2</v>
      </c>
      <c r="AM52" s="49">
        <v>0.37</v>
      </c>
      <c r="AN52" s="49">
        <v>0.08</v>
      </c>
      <c r="AO52" s="49">
        <v>0.22</v>
      </c>
      <c r="AP52" s="35">
        <v>12</v>
      </c>
      <c r="AQ52" s="35">
        <v>22.3</v>
      </c>
      <c r="AR52" s="8">
        <v>9.4E-2</v>
      </c>
      <c r="AS52" s="49">
        <v>6.96</v>
      </c>
      <c r="AT52" s="49">
        <v>3.26</v>
      </c>
      <c r="AU52" s="35">
        <v>20.6</v>
      </c>
      <c r="AV52" s="4">
        <v>1240</v>
      </c>
      <c r="AW52" s="49">
        <v>0.08</v>
      </c>
      <c r="AX52" s="35">
        <v>2.8</v>
      </c>
      <c r="AY52" s="35">
        <v>3.3</v>
      </c>
      <c r="AZ52" s="49">
        <v>2.2200000000000002</v>
      </c>
      <c r="BA52" s="49">
        <v>0.49</v>
      </c>
      <c r="BB52" s="4">
        <v>61</v>
      </c>
      <c r="BC52" s="4" t="s">
        <v>444</v>
      </c>
      <c r="BD52" s="49">
        <v>0.24</v>
      </c>
      <c r="BE52" s="49">
        <v>0.02</v>
      </c>
      <c r="BF52" s="49">
        <v>5.54</v>
      </c>
      <c r="BG52" s="8">
        <v>7.6999999999999999E-2</v>
      </c>
      <c r="BH52" s="49">
        <v>1.02</v>
      </c>
      <c r="BI52" s="35">
        <v>25.9</v>
      </c>
      <c r="BJ52" s="4">
        <v>0.5</v>
      </c>
      <c r="BK52" s="49">
        <v>6.19</v>
      </c>
      <c r="BL52" s="49">
        <v>0.56999999999999995</v>
      </c>
      <c r="BM52" s="35">
        <v>45.3</v>
      </c>
      <c r="BN52" s="35">
        <v>23.9</v>
      </c>
    </row>
    <row r="53" spans="1:66">
      <c r="A53" s="159" t="s">
        <v>365</v>
      </c>
      <c r="B53" s="22">
        <v>896029.91</v>
      </c>
      <c r="C53" s="22">
        <v>6245178.8899999997</v>
      </c>
      <c r="D53" s="24">
        <v>56.186286000000003</v>
      </c>
      <c r="E53" s="24">
        <v>-92.614329999999995</v>
      </c>
      <c r="F53" s="18">
        <v>20.9</v>
      </c>
      <c r="G53" s="6">
        <v>21</v>
      </c>
      <c r="H53" s="6" t="s">
        <v>277</v>
      </c>
      <c r="I53" s="6" t="s">
        <v>219</v>
      </c>
      <c r="J53" s="4">
        <v>0.04</v>
      </c>
      <c r="K53" s="49">
        <v>1.95</v>
      </c>
      <c r="L53" s="49">
        <v>5.67</v>
      </c>
      <c r="M53" s="49" t="s">
        <v>444</v>
      </c>
      <c r="N53" s="4">
        <v>51</v>
      </c>
      <c r="O53" s="49">
        <v>0.44</v>
      </c>
      <c r="P53" s="49">
        <v>0.15</v>
      </c>
      <c r="Q53" s="35">
        <v>18.399999999999999</v>
      </c>
      <c r="R53" s="49">
        <v>0.18</v>
      </c>
      <c r="S53" s="49">
        <v>29.8</v>
      </c>
      <c r="T53" s="49">
        <v>8.52</v>
      </c>
      <c r="U53" s="4">
        <v>36</v>
      </c>
      <c r="V53" s="49">
        <v>0.84</v>
      </c>
      <c r="W53" s="35">
        <v>20.399999999999999</v>
      </c>
      <c r="X53" s="49">
        <v>1.85</v>
      </c>
      <c r="Y53" s="49">
        <v>0.83</v>
      </c>
      <c r="Z53" s="49">
        <v>0.55000000000000004</v>
      </c>
      <c r="AA53" s="49">
        <v>2.5099999999999998</v>
      </c>
      <c r="AB53" s="49">
        <v>2.92</v>
      </c>
      <c r="AC53" s="49">
        <v>2.62</v>
      </c>
      <c r="AD53" s="4" t="s">
        <v>444</v>
      </c>
      <c r="AE53" s="49">
        <v>0.36</v>
      </c>
      <c r="AF53" s="49">
        <v>0.02</v>
      </c>
      <c r="AG53" s="49">
        <v>0.3</v>
      </c>
      <c r="AH53" s="8">
        <v>0.32500000000000001</v>
      </c>
      <c r="AI53" s="4">
        <v>16</v>
      </c>
      <c r="AJ53" s="4">
        <v>19</v>
      </c>
      <c r="AK53" s="49">
        <v>4.8499999999999996</v>
      </c>
      <c r="AL53" s="8">
        <v>4.5999999999999999E-2</v>
      </c>
      <c r="AM53" s="49">
        <v>0.44</v>
      </c>
      <c r="AN53" s="49">
        <v>0.08</v>
      </c>
      <c r="AO53" s="49">
        <v>0.19</v>
      </c>
      <c r="AP53" s="35">
        <v>13.2</v>
      </c>
      <c r="AQ53" s="35">
        <v>25.6</v>
      </c>
      <c r="AR53" s="8">
        <v>0.1</v>
      </c>
      <c r="AS53" s="49">
        <v>8.2899999999999991</v>
      </c>
      <c r="AT53" s="49">
        <v>3.55</v>
      </c>
      <c r="AU53" s="35">
        <v>18.600000000000001</v>
      </c>
      <c r="AV53" s="4">
        <v>752</v>
      </c>
      <c r="AW53" s="49">
        <v>0.14000000000000001</v>
      </c>
      <c r="AX53" s="35">
        <v>3</v>
      </c>
      <c r="AY53" s="35">
        <v>3.6</v>
      </c>
      <c r="AZ53" s="49">
        <v>2.52</v>
      </c>
      <c r="BA53" s="49">
        <v>0.49</v>
      </c>
      <c r="BB53" s="4">
        <v>70</v>
      </c>
      <c r="BC53" s="4" t="s">
        <v>444</v>
      </c>
      <c r="BD53" s="49">
        <v>0.28000000000000003</v>
      </c>
      <c r="BE53" s="49">
        <v>0.02</v>
      </c>
      <c r="BF53" s="49">
        <v>5.56</v>
      </c>
      <c r="BG53" s="8">
        <v>6.6000000000000003E-2</v>
      </c>
      <c r="BH53" s="49">
        <v>1.18</v>
      </c>
      <c r="BI53" s="35">
        <v>26.7</v>
      </c>
      <c r="BJ53" s="4" t="s">
        <v>446</v>
      </c>
      <c r="BK53" s="49">
        <v>7.13</v>
      </c>
      <c r="BL53" s="49">
        <v>0.64</v>
      </c>
      <c r="BM53" s="35">
        <v>49.9</v>
      </c>
      <c r="BN53" s="35">
        <v>21.2</v>
      </c>
    </row>
    <row r="54" spans="1:66">
      <c r="A54" s="159" t="s">
        <v>366</v>
      </c>
      <c r="B54" s="22">
        <v>896029.91</v>
      </c>
      <c r="C54" s="22">
        <v>6245178.8899999997</v>
      </c>
      <c r="D54" s="24">
        <v>56.186286000000003</v>
      </c>
      <c r="E54" s="24">
        <v>-92.614329999999995</v>
      </c>
      <c r="F54" s="18">
        <v>23.1</v>
      </c>
      <c r="G54" s="6">
        <v>23.200000000000003</v>
      </c>
      <c r="H54" s="6" t="s">
        <v>278</v>
      </c>
      <c r="I54" s="6" t="s">
        <v>219</v>
      </c>
      <c r="J54" s="4">
        <v>0.04</v>
      </c>
      <c r="K54" s="49">
        <v>1.62</v>
      </c>
      <c r="L54" s="49">
        <v>5.34</v>
      </c>
      <c r="M54" s="49" t="s">
        <v>444</v>
      </c>
      <c r="N54" s="4">
        <v>57</v>
      </c>
      <c r="O54" s="49">
        <v>0.36</v>
      </c>
      <c r="P54" s="49">
        <v>0.13</v>
      </c>
      <c r="Q54" s="35">
        <v>19.7</v>
      </c>
      <c r="R54" s="49">
        <v>0.19</v>
      </c>
      <c r="S54" s="49">
        <v>25.7</v>
      </c>
      <c r="T54" s="49">
        <v>7.09</v>
      </c>
      <c r="U54" s="4">
        <v>33</v>
      </c>
      <c r="V54" s="49">
        <v>0.67</v>
      </c>
      <c r="W54" s="35">
        <v>17</v>
      </c>
      <c r="X54" s="49">
        <v>1.66</v>
      </c>
      <c r="Y54" s="49">
        <v>0.75</v>
      </c>
      <c r="Z54" s="49">
        <v>0.47</v>
      </c>
      <c r="AA54" s="49">
        <v>2.1800000000000002</v>
      </c>
      <c r="AB54" s="49">
        <v>2.31</v>
      </c>
      <c r="AC54" s="49">
        <v>2.35</v>
      </c>
      <c r="AD54" s="4" t="s">
        <v>444</v>
      </c>
      <c r="AE54" s="49">
        <v>0.31</v>
      </c>
      <c r="AF54" s="49" t="s">
        <v>444</v>
      </c>
      <c r="AG54" s="49">
        <v>0.26</v>
      </c>
      <c r="AH54" s="8">
        <v>0.27600000000000002</v>
      </c>
      <c r="AI54" s="4">
        <v>14</v>
      </c>
      <c r="AJ54" s="4">
        <v>17</v>
      </c>
      <c r="AK54" s="49">
        <v>5.36</v>
      </c>
      <c r="AL54" s="8">
        <v>4.4999999999999998E-2</v>
      </c>
      <c r="AM54" s="49">
        <v>0.43</v>
      </c>
      <c r="AN54" s="49">
        <v>0.1</v>
      </c>
      <c r="AO54" s="49">
        <v>0.21</v>
      </c>
      <c r="AP54" s="35">
        <v>11.1</v>
      </c>
      <c r="AQ54" s="35">
        <v>21.9</v>
      </c>
      <c r="AR54" s="8">
        <v>9.9000000000000005E-2</v>
      </c>
      <c r="AS54" s="49">
        <v>6.89</v>
      </c>
      <c r="AT54" s="49">
        <v>2.94</v>
      </c>
      <c r="AU54" s="35">
        <v>14.4</v>
      </c>
      <c r="AV54" s="4">
        <v>907</v>
      </c>
      <c r="AW54" s="49">
        <v>0.15</v>
      </c>
      <c r="AX54" s="35">
        <v>2.5</v>
      </c>
      <c r="AY54" s="35">
        <v>3.9</v>
      </c>
      <c r="AZ54" s="49">
        <v>2.14</v>
      </c>
      <c r="BA54" s="49">
        <v>0.37</v>
      </c>
      <c r="BB54" s="4">
        <v>74</v>
      </c>
      <c r="BC54" s="4" t="s">
        <v>444</v>
      </c>
      <c r="BD54" s="49">
        <v>0.25</v>
      </c>
      <c r="BE54" s="49">
        <v>0.02</v>
      </c>
      <c r="BF54" s="49">
        <v>4.51</v>
      </c>
      <c r="BG54" s="8">
        <v>5.3999999999999999E-2</v>
      </c>
      <c r="BH54" s="49">
        <v>1.27</v>
      </c>
      <c r="BI54" s="35">
        <v>22.1</v>
      </c>
      <c r="BJ54" s="4" t="s">
        <v>446</v>
      </c>
      <c r="BK54" s="49">
        <v>6.49</v>
      </c>
      <c r="BL54" s="49">
        <v>0.56999999999999995</v>
      </c>
      <c r="BM54" s="35">
        <v>40.799999999999997</v>
      </c>
      <c r="BN54" s="35">
        <v>18</v>
      </c>
    </row>
    <row r="55" spans="1:66">
      <c r="A55" s="159" t="s">
        <v>367</v>
      </c>
      <c r="B55" s="22">
        <v>896029.91</v>
      </c>
      <c r="C55" s="22">
        <v>6245178.8899999997</v>
      </c>
      <c r="D55" s="24">
        <v>56.186286000000003</v>
      </c>
      <c r="E55" s="24">
        <v>-92.614329999999995</v>
      </c>
      <c r="F55" s="18">
        <v>26.1</v>
      </c>
      <c r="G55" s="6">
        <v>26.200000000000003</v>
      </c>
      <c r="H55" s="6" t="s">
        <v>279</v>
      </c>
      <c r="I55" s="6" t="s">
        <v>219</v>
      </c>
      <c r="J55" s="4">
        <v>0.04</v>
      </c>
      <c r="K55" s="49">
        <v>1.8</v>
      </c>
      <c r="L55" s="49">
        <v>5.51</v>
      </c>
      <c r="M55" s="49" t="s">
        <v>444</v>
      </c>
      <c r="N55" s="4">
        <v>58</v>
      </c>
      <c r="O55" s="49">
        <v>0.37</v>
      </c>
      <c r="P55" s="49">
        <v>0.12</v>
      </c>
      <c r="Q55" s="35">
        <v>19.7</v>
      </c>
      <c r="R55" s="49">
        <v>0.18</v>
      </c>
      <c r="S55" s="49">
        <v>27</v>
      </c>
      <c r="T55" s="49">
        <v>7.06</v>
      </c>
      <c r="U55" s="4">
        <v>35</v>
      </c>
      <c r="V55" s="49">
        <v>0.77</v>
      </c>
      <c r="W55" s="35">
        <v>16.8</v>
      </c>
      <c r="X55" s="49">
        <v>1.66</v>
      </c>
      <c r="Y55" s="49">
        <v>0.76</v>
      </c>
      <c r="Z55" s="49">
        <v>0.49</v>
      </c>
      <c r="AA55" s="49">
        <v>2.2799999999999998</v>
      </c>
      <c r="AB55" s="49">
        <v>2.5499999999999998</v>
      </c>
      <c r="AC55" s="49">
        <v>2.37</v>
      </c>
      <c r="AD55" s="4" t="s">
        <v>444</v>
      </c>
      <c r="AE55" s="49">
        <v>0.32</v>
      </c>
      <c r="AF55" s="49" t="s">
        <v>444</v>
      </c>
      <c r="AG55" s="49">
        <v>0.26</v>
      </c>
      <c r="AH55" s="8">
        <v>0.28899999999999998</v>
      </c>
      <c r="AI55" s="4">
        <v>14</v>
      </c>
      <c r="AJ55" s="4">
        <v>18</v>
      </c>
      <c r="AK55" s="49">
        <v>5.08</v>
      </c>
      <c r="AL55" s="8">
        <v>4.2000000000000003E-2</v>
      </c>
      <c r="AM55" s="49">
        <v>0.38</v>
      </c>
      <c r="AN55" s="49">
        <v>0.06</v>
      </c>
      <c r="AO55" s="49">
        <v>0.19</v>
      </c>
      <c r="AP55" s="35">
        <v>11.6</v>
      </c>
      <c r="AQ55" s="35">
        <v>21.3</v>
      </c>
      <c r="AR55" s="8">
        <v>9.6000000000000002E-2</v>
      </c>
      <c r="AS55" s="49">
        <v>6.98</v>
      </c>
      <c r="AT55" s="49">
        <v>3.11</v>
      </c>
      <c r="AU55" s="35">
        <v>16.2</v>
      </c>
      <c r="AV55" s="4">
        <v>444</v>
      </c>
      <c r="AW55" s="49">
        <v>0.12</v>
      </c>
      <c r="AX55" s="35">
        <v>2.6</v>
      </c>
      <c r="AY55" s="35">
        <v>4.5</v>
      </c>
      <c r="AZ55" s="49">
        <v>2.2200000000000002</v>
      </c>
      <c r="BA55" s="49">
        <v>0.46</v>
      </c>
      <c r="BB55" s="4">
        <v>74</v>
      </c>
      <c r="BC55" s="4" t="s">
        <v>444</v>
      </c>
      <c r="BD55" s="49">
        <v>0.25</v>
      </c>
      <c r="BE55" s="49">
        <v>0.02</v>
      </c>
      <c r="BF55" s="49">
        <v>4.7300000000000004</v>
      </c>
      <c r="BG55" s="8">
        <v>6.6000000000000003E-2</v>
      </c>
      <c r="BH55" s="49">
        <v>1.08</v>
      </c>
      <c r="BI55" s="35">
        <v>24</v>
      </c>
      <c r="BJ55" s="4" t="s">
        <v>446</v>
      </c>
      <c r="BK55" s="49">
        <v>6.48</v>
      </c>
      <c r="BL55" s="49">
        <v>0.57999999999999996</v>
      </c>
      <c r="BM55" s="35">
        <v>43.4</v>
      </c>
      <c r="BN55" s="35">
        <v>18.7</v>
      </c>
    </row>
    <row r="56" spans="1:66">
      <c r="A56" s="159" t="s">
        <v>368</v>
      </c>
      <c r="B56" s="22">
        <v>896029.91</v>
      </c>
      <c r="C56" s="22">
        <v>6245178.8899999997</v>
      </c>
      <c r="D56" s="24">
        <v>56.186286000000003</v>
      </c>
      <c r="E56" s="24">
        <v>-92.614329999999995</v>
      </c>
      <c r="F56" s="18">
        <v>29.1</v>
      </c>
      <c r="G56" s="6">
        <v>29.200000000000003</v>
      </c>
      <c r="H56" s="6" t="s">
        <v>280</v>
      </c>
      <c r="I56" s="6" t="s">
        <v>219</v>
      </c>
      <c r="J56" s="4">
        <v>0.04</v>
      </c>
      <c r="K56" s="49">
        <v>1.69</v>
      </c>
      <c r="L56" s="49">
        <v>5</v>
      </c>
      <c r="M56" s="49" t="s">
        <v>444</v>
      </c>
      <c r="N56" s="4">
        <v>50</v>
      </c>
      <c r="O56" s="49">
        <v>0.34</v>
      </c>
      <c r="P56" s="49">
        <v>0.1</v>
      </c>
      <c r="Q56" s="35">
        <v>19.5</v>
      </c>
      <c r="R56" s="49">
        <v>0.17</v>
      </c>
      <c r="S56" s="49">
        <v>25.5</v>
      </c>
      <c r="T56" s="49">
        <v>6.71</v>
      </c>
      <c r="U56" s="4">
        <v>34</v>
      </c>
      <c r="V56" s="49">
        <v>0.71</v>
      </c>
      <c r="W56" s="35">
        <v>16.399999999999999</v>
      </c>
      <c r="X56" s="49">
        <v>1.59</v>
      </c>
      <c r="Y56" s="49">
        <v>0.74</v>
      </c>
      <c r="Z56" s="49">
        <v>0.46</v>
      </c>
      <c r="AA56" s="49">
        <v>2.1800000000000002</v>
      </c>
      <c r="AB56" s="49">
        <v>2.4300000000000002</v>
      </c>
      <c r="AC56" s="49">
        <v>2.27</v>
      </c>
      <c r="AD56" s="4" t="s">
        <v>444</v>
      </c>
      <c r="AE56" s="49">
        <v>0.33</v>
      </c>
      <c r="AF56" s="49">
        <v>0.01</v>
      </c>
      <c r="AG56" s="49">
        <v>0.26</v>
      </c>
      <c r="AH56" s="8">
        <v>0.251</v>
      </c>
      <c r="AI56" s="4">
        <v>13</v>
      </c>
      <c r="AJ56" s="4">
        <v>16</v>
      </c>
      <c r="AK56" s="49">
        <v>5.1100000000000003</v>
      </c>
      <c r="AL56" s="8">
        <v>0.04</v>
      </c>
      <c r="AM56" s="49">
        <v>0.28999999999999998</v>
      </c>
      <c r="AN56" s="49">
        <v>0.06</v>
      </c>
      <c r="AO56" s="49">
        <v>0.18</v>
      </c>
      <c r="AP56" s="35">
        <v>11.1</v>
      </c>
      <c r="AQ56" s="35">
        <v>20</v>
      </c>
      <c r="AR56" s="8">
        <v>9.4E-2</v>
      </c>
      <c r="AS56" s="49">
        <v>6.46</v>
      </c>
      <c r="AT56" s="49">
        <v>2.99</v>
      </c>
      <c r="AU56" s="35">
        <v>14.8</v>
      </c>
      <c r="AV56" s="4">
        <v>428</v>
      </c>
      <c r="AW56" s="49">
        <v>0.12</v>
      </c>
      <c r="AX56" s="35">
        <v>2.6</v>
      </c>
      <c r="AY56" s="35">
        <v>4.5</v>
      </c>
      <c r="AZ56" s="49">
        <v>2.12</v>
      </c>
      <c r="BA56" s="49">
        <v>0.38</v>
      </c>
      <c r="BB56" s="4">
        <v>70</v>
      </c>
      <c r="BC56" s="4" t="s">
        <v>444</v>
      </c>
      <c r="BD56" s="49">
        <v>0.24</v>
      </c>
      <c r="BE56" s="49">
        <v>0.02</v>
      </c>
      <c r="BF56" s="49">
        <v>4.34</v>
      </c>
      <c r="BG56" s="8">
        <v>7.4999999999999997E-2</v>
      </c>
      <c r="BH56" s="49">
        <v>0.91</v>
      </c>
      <c r="BI56" s="35">
        <v>23.4</v>
      </c>
      <c r="BJ56" s="4" t="s">
        <v>446</v>
      </c>
      <c r="BK56" s="49">
        <v>6.25</v>
      </c>
      <c r="BL56" s="49">
        <v>0.59</v>
      </c>
      <c r="BM56" s="35">
        <v>40.700000000000003</v>
      </c>
      <c r="BN56" s="35">
        <v>19.399999999999999</v>
      </c>
    </row>
    <row r="57" spans="1:66">
      <c r="A57" s="159" t="s">
        <v>369</v>
      </c>
      <c r="B57" s="22">
        <v>896029.91</v>
      </c>
      <c r="C57" s="22">
        <v>6245178.8899999997</v>
      </c>
      <c r="D57" s="24">
        <v>56.186286000000003</v>
      </c>
      <c r="E57" s="24">
        <v>-92.614329999999995</v>
      </c>
      <c r="F57" s="18">
        <v>32.1</v>
      </c>
      <c r="G57" s="6">
        <v>32.200000000000003</v>
      </c>
      <c r="H57" s="6" t="s">
        <v>281</v>
      </c>
      <c r="I57" s="6" t="s">
        <v>219</v>
      </c>
      <c r="J57" s="4">
        <v>0.03</v>
      </c>
      <c r="K57" s="49">
        <v>1.28</v>
      </c>
      <c r="L57" s="49">
        <v>5.05</v>
      </c>
      <c r="M57" s="49" t="s">
        <v>444</v>
      </c>
      <c r="N57" s="4">
        <v>42</v>
      </c>
      <c r="O57" s="49">
        <v>0.26</v>
      </c>
      <c r="P57" s="49">
        <v>0.09</v>
      </c>
      <c r="Q57" s="35">
        <v>20.100000000000001</v>
      </c>
      <c r="R57" s="49">
        <v>0.16</v>
      </c>
      <c r="S57" s="49">
        <v>22.4</v>
      </c>
      <c r="T57" s="49">
        <v>5.61</v>
      </c>
      <c r="U57" s="4">
        <v>29</v>
      </c>
      <c r="V57" s="49">
        <v>0.6</v>
      </c>
      <c r="W57" s="35">
        <v>13.6</v>
      </c>
      <c r="X57" s="49">
        <v>1.46</v>
      </c>
      <c r="Y57" s="49">
        <v>0.66</v>
      </c>
      <c r="Z57" s="49">
        <v>0.41</v>
      </c>
      <c r="AA57" s="49">
        <v>1.79</v>
      </c>
      <c r="AB57" s="49">
        <v>1.9</v>
      </c>
      <c r="AC57" s="49">
        <v>2.02</v>
      </c>
      <c r="AD57" s="4" t="s">
        <v>444</v>
      </c>
      <c r="AE57" s="49">
        <v>0.28999999999999998</v>
      </c>
      <c r="AF57" s="49" t="s">
        <v>444</v>
      </c>
      <c r="AG57" s="49">
        <v>0.23</v>
      </c>
      <c r="AH57" s="8">
        <v>0.19600000000000001</v>
      </c>
      <c r="AI57" s="4">
        <v>12</v>
      </c>
      <c r="AJ57" s="4">
        <v>13</v>
      </c>
      <c r="AK57" s="49">
        <v>5.45</v>
      </c>
      <c r="AL57" s="8">
        <v>0.04</v>
      </c>
      <c r="AM57" s="49">
        <v>0.27</v>
      </c>
      <c r="AN57" s="49">
        <v>0.06</v>
      </c>
      <c r="AO57" s="49">
        <v>0.24</v>
      </c>
      <c r="AP57" s="35">
        <v>9.73</v>
      </c>
      <c r="AQ57" s="35">
        <v>17</v>
      </c>
      <c r="AR57" s="8">
        <v>9.0999999999999998E-2</v>
      </c>
      <c r="AS57" s="49">
        <v>5.56</v>
      </c>
      <c r="AT57" s="49">
        <v>2.58</v>
      </c>
      <c r="AU57" s="35">
        <v>11.4</v>
      </c>
      <c r="AV57" s="4">
        <v>441</v>
      </c>
      <c r="AW57" s="49">
        <v>0.11</v>
      </c>
      <c r="AX57" s="35">
        <v>2.1</v>
      </c>
      <c r="AY57" s="35">
        <v>4.7</v>
      </c>
      <c r="AZ57" s="49">
        <v>1.88</v>
      </c>
      <c r="BA57" s="49">
        <v>0.31</v>
      </c>
      <c r="BB57" s="4">
        <v>67</v>
      </c>
      <c r="BC57" s="4" t="s">
        <v>444</v>
      </c>
      <c r="BD57" s="49">
        <v>0.22</v>
      </c>
      <c r="BE57" s="49">
        <v>0.02</v>
      </c>
      <c r="BF57" s="49">
        <v>3.85</v>
      </c>
      <c r="BG57" s="8">
        <v>6.0999999999999999E-2</v>
      </c>
      <c r="BH57" s="49">
        <v>0.86</v>
      </c>
      <c r="BI57" s="35">
        <v>18.2</v>
      </c>
      <c r="BJ57" s="4" t="s">
        <v>446</v>
      </c>
      <c r="BK57" s="49">
        <v>5.61</v>
      </c>
      <c r="BL57" s="49">
        <v>0.53</v>
      </c>
      <c r="BM57" s="35">
        <v>33.299999999999997</v>
      </c>
      <c r="BN57" s="35">
        <v>17.3</v>
      </c>
    </row>
    <row r="58" spans="1:66">
      <c r="A58" s="159" t="s">
        <v>370</v>
      </c>
      <c r="B58" s="22">
        <v>896029.91</v>
      </c>
      <c r="C58" s="22">
        <v>6245178.8899999997</v>
      </c>
      <c r="D58" s="24">
        <v>56.186286000000003</v>
      </c>
      <c r="E58" s="24">
        <v>-92.614329999999995</v>
      </c>
      <c r="F58" s="18">
        <v>34.1</v>
      </c>
      <c r="G58" s="6">
        <v>34.200000000000003</v>
      </c>
      <c r="H58" s="6" t="s">
        <v>371</v>
      </c>
      <c r="I58" s="6" t="s">
        <v>219</v>
      </c>
      <c r="J58" s="4">
        <v>0.03</v>
      </c>
      <c r="K58" s="49">
        <v>1.31</v>
      </c>
      <c r="L58" s="49">
        <v>4.88</v>
      </c>
      <c r="M58" s="49" t="s">
        <v>444</v>
      </c>
      <c r="N58" s="4">
        <v>42</v>
      </c>
      <c r="O58" s="49">
        <v>0.26</v>
      </c>
      <c r="P58" s="49">
        <v>0.09</v>
      </c>
      <c r="Q58" s="35">
        <v>19.8</v>
      </c>
      <c r="R58" s="49">
        <v>0.16</v>
      </c>
      <c r="S58" s="49">
        <v>22.5</v>
      </c>
      <c r="T58" s="49">
        <v>5.6</v>
      </c>
      <c r="U58" s="4">
        <v>29</v>
      </c>
      <c r="V58" s="49">
        <v>0.59</v>
      </c>
      <c r="W58" s="35">
        <v>13.4</v>
      </c>
      <c r="X58" s="49">
        <v>1.43</v>
      </c>
      <c r="Y58" s="49">
        <v>0.65</v>
      </c>
      <c r="Z58" s="49">
        <v>0.4</v>
      </c>
      <c r="AA58" s="49">
        <v>1.82</v>
      </c>
      <c r="AB58" s="49">
        <v>1.94</v>
      </c>
      <c r="AC58" s="49">
        <v>2.02</v>
      </c>
      <c r="AD58" s="4" t="s">
        <v>444</v>
      </c>
      <c r="AE58" s="49">
        <v>0.3</v>
      </c>
      <c r="AF58" s="49">
        <v>0.02</v>
      </c>
      <c r="AG58" s="49">
        <v>0.23</v>
      </c>
      <c r="AH58" s="8">
        <v>0.19900000000000001</v>
      </c>
      <c r="AI58" s="4">
        <v>12</v>
      </c>
      <c r="AJ58" s="4">
        <v>13</v>
      </c>
      <c r="AK58" s="49">
        <v>5.29</v>
      </c>
      <c r="AL58" s="8">
        <v>3.9E-2</v>
      </c>
      <c r="AM58" s="49">
        <v>0.26</v>
      </c>
      <c r="AN58" s="49">
        <v>0.06</v>
      </c>
      <c r="AO58" s="49">
        <v>0.19</v>
      </c>
      <c r="AP58" s="35">
        <v>9.7799999999999994</v>
      </c>
      <c r="AQ58" s="35">
        <v>17.100000000000001</v>
      </c>
      <c r="AR58" s="8">
        <v>0.09</v>
      </c>
      <c r="AS58" s="49">
        <v>5.36</v>
      </c>
      <c r="AT58" s="49">
        <v>2.61</v>
      </c>
      <c r="AU58" s="35">
        <v>11.5</v>
      </c>
      <c r="AV58" s="4">
        <v>368</v>
      </c>
      <c r="AW58" s="49">
        <v>0.1</v>
      </c>
      <c r="AX58" s="35">
        <v>2.1</v>
      </c>
      <c r="AY58" s="35">
        <v>4.0999999999999996</v>
      </c>
      <c r="AZ58" s="49">
        <v>1.89</v>
      </c>
      <c r="BA58" s="49">
        <v>0.3</v>
      </c>
      <c r="BB58" s="4">
        <v>66</v>
      </c>
      <c r="BC58" s="4" t="s">
        <v>444</v>
      </c>
      <c r="BD58" s="49">
        <v>0.22</v>
      </c>
      <c r="BE58" s="49">
        <v>0.02</v>
      </c>
      <c r="BF58" s="49">
        <v>3.69</v>
      </c>
      <c r="BG58" s="8">
        <v>6.0999999999999999E-2</v>
      </c>
      <c r="BH58" s="49">
        <v>0.86</v>
      </c>
      <c r="BI58" s="35">
        <v>18.5</v>
      </c>
      <c r="BJ58" s="4" t="s">
        <v>446</v>
      </c>
      <c r="BK58" s="49">
        <v>5.65</v>
      </c>
      <c r="BL58" s="49">
        <v>0.52</v>
      </c>
      <c r="BM58" s="35">
        <v>33.299999999999997</v>
      </c>
      <c r="BN58" s="35">
        <v>17.3</v>
      </c>
    </row>
    <row r="59" spans="1:66">
      <c r="A59" s="159" t="s">
        <v>372</v>
      </c>
      <c r="B59" s="22">
        <v>896029.91</v>
      </c>
      <c r="C59" s="22">
        <v>6245178.8899999997</v>
      </c>
      <c r="D59" s="24">
        <v>56.186286000000003</v>
      </c>
      <c r="E59" s="24">
        <v>-92.614329999999995</v>
      </c>
      <c r="F59" s="18">
        <v>35.6</v>
      </c>
      <c r="G59" s="6">
        <v>35.700000000000003</v>
      </c>
      <c r="H59" s="6" t="s">
        <v>373</v>
      </c>
      <c r="I59" s="6" t="s">
        <v>219</v>
      </c>
      <c r="J59" s="4">
        <v>0.04</v>
      </c>
      <c r="K59" s="49">
        <v>1.87</v>
      </c>
      <c r="L59" s="49">
        <v>5.48</v>
      </c>
      <c r="M59" s="49" t="s">
        <v>444</v>
      </c>
      <c r="N59" s="4">
        <v>56</v>
      </c>
      <c r="O59" s="49">
        <v>0.39</v>
      </c>
      <c r="P59" s="49">
        <v>0.13</v>
      </c>
      <c r="Q59" s="35">
        <v>18.7</v>
      </c>
      <c r="R59" s="49">
        <v>0.16</v>
      </c>
      <c r="S59" s="49">
        <v>30.5</v>
      </c>
      <c r="T59" s="49">
        <v>7.28</v>
      </c>
      <c r="U59" s="4">
        <v>36</v>
      </c>
      <c r="V59" s="49">
        <v>0.83</v>
      </c>
      <c r="W59" s="35">
        <v>17.399999999999999</v>
      </c>
      <c r="X59" s="49">
        <v>1.66</v>
      </c>
      <c r="Y59" s="49">
        <v>0.72</v>
      </c>
      <c r="Z59" s="49">
        <v>0.5</v>
      </c>
      <c r="AA59" s="49">
        <v>2.46</v>
      </c>
      <c r="AB59" s="49">
        <v>2.81</v>
      </c>
      <c r="AC59" s="49">
        <v>2.44</v>
      </c>
      <c r="AD59" s="4" t="s">
        <v>444</v>
      </c>
      <c r="AE59" s="49">
        <v>0.4</v>
      </c>
      <c r="AF59" s="49" t="s">
        <v>444</v>
      </c>
      <c r="AG59" s="49">
        <v>0.26</v>
      </c>
      <c r="AH59" s="8">
        <v>0.32700000000000001</v>
      </c>
      <c r="AI59" s="4">
        <v>16</v>
      </c>
      <c r="AJ59" s="4">
        <v>18</v>
      </c>
      <c r="AK59" s="49">
        <v>5.61</v>
      </c>
      <c r="AL59" s="8">
        <v>3.9E-2</v>
      </c>
      <c r="AM59" s="49">
        <v>0.45</v>
      </c>
      <c r="AN59" s="49">
        <v>7.0000000000000007E-2</v>
      </c>
      <c r="AO59" s="49">
        <v>0.24</v>
      </c>
      <c r="AP59" s="35">
        <v>12.9</v>
      </c>
      <c r="AQ59" s="35">
        <v>21.4</v>
      </c>
      <c r="AR59" s="8">
        <v>9.6000000000000002E-2</v>
      </c>
      <c r="AS59" s="49">
        <v>7</v>
      </c>
      <c r="AT59" s="49">
        <v>3.52</v>
      </c>
      <c r="AU59" s="35">
        <v>19.899999999999999</v>
      </c>
      <c r="AV59" s="4">
        <v>573</v>
      </c>
      <c r="AW59" s="49">
        <v>0.16</v>
      </c>
      <c r="AX59" s="35">
        <v>2.6</v>
      </c>
      <c r="AY59" s="35">
        <v>4.4000000000000004</v>
      </c>
      <c r="AZ59" s="49">
        <v>2.35</v>
      </c>
      <c r="BA59" s="49">
        <v>0.47</v>
      </c>
      <c r="BB59" s="4">
        <v>65</v>
      </c>
      <c r="BC59" s="4" t="s">
        <v>444</v>
      </c>
      <c r="BD59" s="49">
        <v>0.25</v>
      </c>
      <c r="BE59" s="49">
        <v>0.02</v>
      </c>
      <c r="BF59" s="49">
        <v>5.8</v>
      </c>
      <c r="BG59" s="8">
        <v>6.7000000000000004E-2</v>
      </c>
      <c r="BH59" s="49">
        <v>1.19</v>
      </c>
      <c r="BI59" s="35">
        <v>25.9</v>
      </c>
      <c r="BJ59" s="4" t="s">
        <v>446</v>
      </c>
      <c r="BK59" s="49">
        <v>6.28</v>
      </c>
      <c r="BL59" s="49">
        <v>0.55000000000000004</v>
      </c>
      <c r="BM59" s="35">
        <v>44.8</v>
      </c>
      <c r="BN59" s="35">
        <v>22.8</v>
      </c>
    </row>
    <row r="60" spans="1:66">
      <c r="A60" s="159" t="s">
        <v>374</v>
      </c>
      <c r="B60" s="22">
        <v>896029.91</v>
      </c>
      <c r="C60" s="22">
        <v>6245178.8899999997</v>
      </c>
      <c r="D60" s="24">
        <v>56.186286000000003</v>
      </c>
      <c r="E60" s="24">
        <v>-92.614329999999995</v>
      </c>
      <c r="F60" s="18">
        <v>38.1</v>
      </c>
      <c r="G60" s="6">
        <v>38.200000000000003</v>
      </c>
      <c r="H60" s="6" t="s">
        <v>375</v>
      </c>
      <c r="I60" s="6" t="s">
        <v>219</v>
      </c>
      <c r="J60" s="4">
        <v>0.04</v>
      </c>
      <c r="K60" s="49">
        <v>2.08</v>
      </c>
      <c r="L60" s="49">
        <v>5.82</v>
      </c>
      <c r="M60" s="49" t="s">
        <v>444</v>
      </c>
      <c r="N60" s="4">
        <v>56</v>
      </c>
      <c r="O60" s="49">
        <v>0.44</v>
      </c>
      <c r="P60" s="49">
        <v>0.15</v>
      </c>
      <c r="Q60" s="35">
        <v>18.3</v>
      </c>
      <c r="R60" s="49">
        <v>0.17</v>
      </c>
      <c r="S60" s="49">
        <v>35.1</v>
      </c>
      <c r="T60" s="49">
        <v>8.01</v>
      </c>
      <c r="U60" s="4">
        <v>39</v>
      </c>
      <c r="V60" s="49">
        <v>0.89</v>
      </c>
      <c r="W60" s="35">
        <v>19</v>
      </c>
      <c r="X60" s="49">
        <v>1.82</v>
      </c>
      <c r="Y60" s="49">
        <v>0.79</v>
      </c>
      <c r="Z60" s="49">
        <v>0.56000000000000005</v>
      </c>
      <c r="AA60" s="49">
        <v>2.98</v>
      </c>
      <c r="AB60" s="49">
        <v>3.11</v>
      </c>
      <c r="AC60" s="49">
        <v>2.69</v>
      </c>
      <c r="AD60" s="4" t="s">
        <v>444</v>
      </c>
      <c r="AE60" s="49">
        <v>0.45</v>
      </c>
      <c r="AF60" s="49" t="s">
        <v>444</v>
      </c>
      <c r="AG60" s="49">
        <v>0.28000000000000003</v>
      </c>
      <c r="AH60" s="8">
        <v>0.35299999999999998</v>
      </c>
      <c r="AI60" s="4">
        <v>19</v>
      </c>
      <c r="AJ60" s="4">
        <v>18</v>
      </c>
      <c r="AK60" s="49">
        <v>4.59</v>
      </c>
      <c r="AL60" s="8">
        <v>4.2000000000000003E-2</v>
      </c>
      <c r="AM60" s="49">
        <v>0.54</v>
      </c>
      <c r="AN60" s="49">
        <v>7.0000000000000007E-2</v>
      </c>
      <c r="AO60" s="49">
        <v>0.28999999999999998</v>
      </c>
      <c r="AP60" s="35">
        <v>14.6</v>
      </c>
      <c r="AQ60" s="35">
        <v>22.5</v>
      </c>
      <c r="AR60" s="8">
        <v>0.106</v>
      </c>
      <c r="AS60" s="49">
        <v>8.2799999999999994</v>
      </c>
      <c r="AT60" s="49">
        <v>3.98</v>
      </c>
      <c r="AU60" s="35">
        <v>21.8</v>
      </c>
      <c r="AV60" s="4">
        <v>497</v>
      </c>
      <c r="AW60" s="49">
        <v>0.13</v>
      </c>
      <c r="AX60" s="35">
        <v>3</v>
      </c>
      <c r="AY60" s="35">
        <v>4</v>
      </c>
      <c r="AZ60" s="49">
        <v>2.73</v>
      </c>
      <c r="BA60" s="49">
        <v>0.62</v>
      </c>
      <c r="BB60" s="4">
        <v>72</v>
      </c>
      <c r="BC60" s="4" t="s">
        <v>444</v>
      </c>
      <c r="BD60" s="49">
        <v>0.27</v>
      </c>
      <c r="BE60" s="49">
        <v>0.02</v>
      </c>
      <c r="BF60" s="49">
        <v>6.51</v>
      </c>
      <c r="BG60" s="8">
        <v>7.2999999999999995E-2</v>
      </c>
      <c r="BH60" s="49">
        <v>1.28</v>
      </c>
      <c r="BI60" s="35">
        <v>29.7</v>
      </c>
      <c r="BJ60" s="4" t="s">
        <v>446</v>
      </c>
      <c r="BK60" s="49">
        <v>6.86</v>
      </c>
      <c r="BL60" s="49">
        <v>0.59</v>
      </c>
      <c r="BM60" s="35">
        <v>50.2</v>
      </c>
      <c r="BN60" s="35">
        <v>24.9</v>
      </c>
    </row>
    <row r="61" spans="1:66">
      <c r="A61" s="159" t="s">
        <v>376</v>
      </c>
      <c r="B61" s="22">
        <v>896029.91</v>
      </c>
      <c r="C61" s="22">
        <v>6245178.8899999997</v>
      </c>
      <c r="D61" s="24">
        <v>56.186286000000003</v>
      </c>
      <c r="E61" s="24">
        <v>-92.614329999999995</v>
      </c>
      <c r="F61" s="18">
        <v>40.6</v>
      </c>
      <c r="G61" s="6">
        <v>40.700000000000003</v>
      </c>
      <c r="H61" s="6" t="s">
        <v>377</v>
      </c>
      <c r="I61" s="6" t="s">
        <v>219</v>
      </c>
      <c r="J61" s="4">
        <v>0.04</v>
      </c>
      <c r="K61" s="49">
        <v>2.38</v>
      </c>
      <c r="L61" s="49">
        <v>4.8899999999999997</v>
      </c>
      <c r="M61" s="49">
        <v>0.03</v>
      </c>
      <c r="N61" s="4">
        <v>61</v>
      </c>
      <c r="O61" s="49">
        <v>0.46</v>
      </c>
      <c r="P61" s="49">
        <v>0.19</v>
      </c>
      <c r="Q61" s="35">
        <v>14.6</v>
      </c>
      <c r="R61" s="49">
        <v>0.19</v>
      </c>
      <c r="S61" s="49">
        <v>33.9</v>
      </c>
      <c r="T61" s="49">
        <v>8.58</v>
      </c>
      <c r="U61" s="4">
        <v>39</v>
      </c>
      <c r="V61" s="49">
        <v>0.93</v>
      </c>
      <c r="W61" s="35">
        <v>22.9</v>
      </c>
      <c r="X61" s="49">
        <v>1.95</v>
      </c>
      <c r="Y61" s="49">
        <v>0.88</v>
      </c>
      <c r="Z61" s="49">
        <v>0.56000000000000005</v>
      </c>
      <c r="AA61" s="49">
        <v>2.65</v>
      </c>
      <c r="AB61" s="49">
        <v>3.6</v>
      </c>
      <c r="AC61" s="49">
        <v>2.82</v>
      </c>
      <c r="AD61" s="4" t="s">
        <v>444</v>
      </c>
      <c r="AE61" s="49">
        <v>0.4</v>
      </c>
      <c r="AF61" s="49" t="s">
        <v>444</v>
      </c>
      <c r="AG61" s="49">
        <v>0.31</v>
      </c>
      <c r="AH61" s="8">
        <v>0.35</v>
      </c>
      <c r="AI61" s="4">
        <v>19</v>
      </c>
      <c r="AJ61" s="4">
        <v>19</v>
      </c>
      <c r="AK61" s="49">
        <v>4.37</v>
      </c>
      <c r="AL61" s="8">
        <v>4.2999999999999997E-2</v>
      </c>
      <c r="AM61" s="49">
        <v>0.38</v>
      </c>
      <c r="AN61" s="49">
        <v>0.1</v>
      </c>
      <c r="AO61" s="49">
        <v>0.35</v>
      </c>
      <c r="AP61" s="35">
        <v>14.9</v>
      </c>
      <c r="AQ61" s="35">
        <v>24.2</v>
      </c>
      <c r="AR61" s="8">
        <v>0.104</v>
      </c>
      <c r="AS61" s="49">
        <v>8.18</v>
      </c>
      <c r="AT61" s="49">
        <v>4.08</v>
      </c>
      <c r="AU61" s="35">
        <v>23</v>
      </c>
      <c r="AV61" s="4">
        <v>562</v>
      </c>
      <c r="AW61" s="49">
        <v>0.12</v>
      </c>
      <c r="AX61" s="35">
        <v>3.2</v>
      </c>
      <c r="AY61" s="35">
        <v>2.6</v>
      </c>
      <c r="AZ61" s="49">
        <v>2.72</v>
      </c>
      <c r="BA61" s="49">
        <v>0.62</v>
      </c>
      <c r="BB61" s="4">
        <v>57</v>
      </c>
      <c r="BC61" s="4" t="s">
        <v>444</v>
      </c>
      <c r="BD61" s="49">
        <v>0.28999999999999998</v>
      </c>
      <c r="BE61" s="49">
        <v>0.02</v>
      </c>
      <c r="BF61" s="49">
        <v>6.65</v>
      </c>
      <c r="BG61" s="8">
        <v>9.5000000000000001E-2</v>
      </c>
      <c r="BH61" s="49">
        <v>1.28</v>
      </c>
      <c r="BI61" s="35">
        <v>30.4</v>
      </c>
      <c r="BJ61" s="4" t="s">
        <v>446</v>
      </c>
      <c r="BK61" s="49">
        <v>7.48</v>
      </c>
      <c r="BL61" s="49">
        <v>0.68</v>
      </c>
      <c r="BM61" s="35">
        <v>53.4</v>
      </c>
      <c r="BN61" s="35">
        <v>23.3</v>
      </c>
    </row>
    <row r="62" spans="1:66">
      <c r="A62" s="159" t="s">
        <v>379</v>
      </c>
      <c r="B62" s="22">
        <v>881745.04</v>
      </c>
      <c r="C62" s="22">
        <v>6257256.5700000003</v>
      </c>
      <c r="D62" s="24">
        <v>56.305819800000002</v>
      </c>
      <c r="E62" s="24">
        <v>-92.825727499999999</v>
      </c>
      <c r="F62" s="18">
        <v>1</v>
      </c>
      <c r="G62" s="6">
        <v>1.1000000000000001</v>
      </c>
      <c r="H62" s="6" t="s">
        <v>214</v>
      </c>
      <c r="I62" s="6" t="s">
        <v>219</v>
      </c>
      <c r="J62" s="4">
        <v>0.02</v>
      </c>
      <c r="K62" s="49">
        <v>0.47</v>
      </c>
      <c r="L62" s="49">
        <v>3.81</v>
      </c>
      <c r="M62" s="49">
        <v>0.02</v>
      </c>
      <c r="N62" s="4">
        <v>12</v>
      </c>
      <c r="O62" s="49">
        <v>0.1</v>
      </c>
      <c r="P62" s="49">
        <v>0.05</v>
      </c>
      <c r="Q62" s="35">
        <v>19.399999999999999</v>
      </c>
      <c r="R62" s="49">
        <v>0.11</v>
      </c>
      <c r="S62" s="49">
        <v>14.9</v>
      </c>
      <c r="T62" s="49">
        <v>1.8</v>
      </c>
      <c r="U62" s="4">
        <v>18</v>
      </c>
      <c r="V62" s="49">
        <v>0.21</v>
      </c>
      <c r="W62" s="35">
        <v>6.47</v>
      </c>
      <c r="X62" s="49">
        <v>1.03</v>
      </c>
      <c r="Y62" s="49">
        <v>0.46</v>
      </c>
      <c r="Z62" s="49">
        <v>0.27</v>
      </c>
      <c r="AA62" s="49">
        <v>0.8</v>
      </c>
      <c r="AB62" s="49">
        <v>0.73</v>
      </c>
      <c r="AC62" s="49">
        <v>1.41</v>
      </c>
      <c r="AD62" s="4" t="s">
        <v>444</v>
      </c>
      <c r="AE62" s="49">
        <v>0.17</v>
      </c>
      <c r="AF62" s="49" t="s">
        <v>444</v>
      </c>
      <c r="AG62" s="49">
        <v>0.16</v>
      </c>
      <c r="AH62" s="8">
        <v>6.8000000000000005E-2</v>
      </c>
      <c r="AI62" s="4">
        <v>7</v>
      </c>
      <c r="AJ62" s="4">
        <v>5</v>
      </c>
      <c r="AK62" s="49">
        <v>7.48</v>
      </c>
      <c r="AL62" s="8">
        <v>2.1999999999999999E-2</v>
      </c>
      <c r="AM62" s="49">
        <v>0.21</v>
      </c>
      <c r="AN62" s="49">
        <v>0.04</v>
      </c>
      <c r="AO62" s="49">
        <v>0.32</v>
      </c>
      <c r="AP62" s="35">
        <v>6.11</v>
      </c>
      <c r="AQ62" s="35">
        <v>7.83</v>
      </c>
      <c r="AR62" s="8">
        <v>0.08</v>
      </c>
      <c r="AS62" s="49">
        <v>2.4</v>
      </c>
      <c r="AT62" s="49">
        <v>1.62</v>
      </c>
      <c r="AU62" s="35">
        <v>3.81</v>
      </c>
      <c r="AV62" s="4">
        <v>285</v>
      </c>
      <c r="AW62" s="49">
        <v>0.06</v>
      </c>
      <c r="AX62" s="35">
        <v>1.1000000000000001</v>
      </c>
      <c r="AY62" s="35">
        <v>4.9000000000000004</v>
      </c>
      <c r="AZ62" s="49">
        <v>1.23</v>
      </c>
      <c r="BA62" s="49">
        <v>0.16</v>
      </c>
      <c r="BB62" s="4">
        <v>49</v>
      </c>
      <c r="BC62" s="4" t="s">
        <v>444</v>
      </c>
      <c r="BD62" s="49">
        <v>0.16</v>
      </c>
      <c r="BE62" s="49" t="s">
        <v>444</v>
      </c>
      <c r="BF62" s="49">
        <v>2.2400000000000002</v>
      </c>
      <c r="BG62" s="8">
        <v>4.2999999999999997E-2</v>
      </c>
      <c r="BH62" s="49">
        <v>0.56000000000000005</v>
      </c>
      <c r="BI62" s="35">
        <v>7.7</v>
      </c>
      <c r="BJ62" s="4" t="s">
        <v>446</v>
      </c>
      <c r="BK62" s="49">
        <v>4.1100000000000003</v>
      </c>
      <c r="BL62" s="49">
        <v>0.37</v>
      </c>
      <c r="BM62" s="35">
        <v>14.4</v>
      </c>
      <c r="BN62" s="35">
        <v>8.82</v>
      </c>
    </row>
    <row r="63" spans="1:66">
      <c r="A63" s="159" t="s">
        <v>381</v>
      </c>
      <c r="B63" s="22">
        <v>881745.04</v>
      </c>
      <c r="C63" s="22">
        <v>6257256.5700000003</v>
      </c>
      <c r="D63" s="24">
        <v>56.305819800000002</v>
      </c>
      <c r="E63" s="24">
        <v>-92.825727499999999</v>
      </c>
      <c r="F63" s="18">
        <v>2.25</v>
      </c>
      <c r="G63" s="6">
        <v>2.35</v>
      </c>
      <c r="H63" s="6" t="s">
        <v>215</v>
      </c>
      <c r="I63" s="6" t="s">
        <v>219</v>
      </c>
      <c r="J63" s="4">
        <v>0.02</v>
      </c>
      <c r="K63" s="49">
        <v>1.1499999999999999</v>
      </c>
      <c r="L63" s="49">
        <v>3.9</v>
      </c>
      <c r="M63" s="49">
        <v>0.01</v>
      </c>
      <c r="N63" s="4">
        <v>34</v>
      </c>
      <c r="O63" s="49">
        <v>0.22</v>
      </c>
      <c r="P63" s="49">
        <v>0.08</v>
      </c>
      <c r="Q63" s="35">
        <v>17.600000000000001</v>
      </c>
      <c r="R63" s="49">
        <v>0.11</v>
      </c>
      <c r="S63" s="49">
        <v>20.9</v>
      </c>
      <c r="T63" s="49">
        <v>4.1100000000000003</v>
      </c>
      <c r="U63" s="4">
        <v>26</v>
      </c>
      <c r="V63" s="49">
        <v>0.59</v>
      </c>
      <c r="W63" s="35">
        <v>12.3</v>
      </c>
      <c r="X63" s="49">
        <v>1.28</v>
      </c>
      <c r="Y63" s="49">
        <v>0.57999999999999996</v>
      </c>
      <c r="Z63" s="49">
        <v>0.36</v>
      </c>
      <c r="AA63" s="49">
        <v>1.44</v>
      </c>
      <c r="AB63" s="49">
        <v>1.63</v>
      </c>
      <c r="AC63" s="49">
        <v>1.84</v>
      </c>
      <c r="AD63" s="4" t="s">
        <v>444</v>
      </c>
      <c r="AE63" s="49">
        <v>0.28000000000000003</v>
      </c>
      <c r="AF63" s="49" t="s">
        <v>444</v>
      </c>
      <c r="AG63" s="49">
        <v>0.21</v>
      </c>
      <c r="AH63" s="8">
        <v>0.192</v>
      </c>
      <c r="AI63" s="4">
        <v>11</v>
      </c>
      <c r="AJ63" s="4">
        <v>11</v>
      </c>
      <c r="AK63" s="49">
        <v>6.18</v>
      </c>
      <c r="AL63" s="8">
        <v>0.03</v>
      </c>
      <c r="AM63" s="49">
        <v>0.28999999999999998</v>
      </c>
      <c r="AN63" s="49">
        <v>0.06</v>
      </c>
      <c r="AO63" s="49">
        <v>0.2</v>
      </c>
      <c r="AP63" s="35">
        <v>8.7899999999999991</v>
      </c>
      <c r="AQ63" s="35">
        <v>13.8</v>
      </c>
      <c r="AR63" s="8">
        <v>8.4000000000000005E-2</v>
      </c>
      <c r="AS63" s="49">
        <v>4.2</v>
      </c>
      <c r="AT63" s="49">
        <v>2.37</v>
      </c>
      <c r="AU63" s="35">
        <v>11.4</v>
      </c>
      <c r="AV63" s="4">
        <v>390</v>
      </c>
      <c r="AW63" s="49">
        <v>0.08</v>
      </c>
      <c r="AX63" s="35">
        <v>1.7</v>
      </c>
      <c r="AY63" s="35">
        <v>3.8</v>
      </c>
      <c r="AZ63" s="49">
        <v>1.71</v>
      </c>
      <c r="BA63" s="49">
        <v>0.48</v>
      </c>
      <c r="BB63" s="4">
        <v>50</v>
      </c>
      <c r="BC63" s="4" t="s">
        <v>444</v>
      </c>
      <c r="BD63" s="49">
        <v>0.19</v>
      </c>
      <c r="BE63" s="49" t="s">
        <v>444</v>
      </c>
      <c r="BF63" s="49">
        <v>3.77</v>
      </c>
      <c r="BG63" s="8">
        <v>6.5000000000000002E-2</v>
      </c>
      <c r="BH63" s="49">
        <v>0.76</v>
      </c>
      <c r="BI63" s="35">
        <v>14.9</v>
      </c>
      <c r="BJ63" s="4" t="s">
        <v>446</v>
      </c>
      <c r="BK63" s="49">
        <v>5.07</v>
      </c>
      <c r="BL63" s="49">
        <v>0.46</v>
      </c>
      <c r="BM63" s="35">
        <v>25.4</v>
      </c>
      <c r="BN63" s="35">
        <v>15.8</v>
      </c>
    </row>
    <row r="64" spans="1:66">
      <c r="A64" s="159" t="s">
        <v>382</v>
      </c>
      <c r="B64" s="22">
        <v>881745.04</v>
      </c>
      <c r="C64" s="22">
        <v>6257256.5700000003</v>
      </c>
      <c r="D64" s="24">
        <v>56.305819800000002</v>
      </c>
      <c r="E64" s="24">
        <v>-92.825727499999999</v>
      </c>
      <c r="F64" s="18">
        <v>3.35</v>
      </c>
      <c r="G64" s="6">
        <v>3.45</v>
      </c>
      <c r="H64" s="6" t="s">
        <v>216</v>
      </c>
      <c r="I64" s="6" t="s">
        <v>219</v>
      </c>
      <c r="J64" s="4">
        <v>0.02</v>
      </c>
      <c r="K64" s="49">
        <v>0.96</v>
      </c>
      <c r="L64" s="49">
        <v>4.16</v>
      </c>
      <c r="M64" s="49">
        <v>0.01</v>
      </c>
      <c r="N64" s="4">
        <v>31</v>
      </c>
      <c r="O64" s="49">
        <v>0.18</v>
      </c>
      <c r="P64" s="49">
        <v>0.08</v>
      </c>
      <c r="Q64" s="35">
        <v>19.2</v>
      </c>
      <c r="R64" s="49">
        <v>0.12</v>
      </c>
      <c r="S64" s="49">
        <v>20.6</v>
      </c>
      <c r="T64" s="49">
        <v>3.15</v>
      </c>
      <c r="U64" s="4">
        <v>25</v>
      </c>
      <c r="V64" s="49">
        <v>0.52</v>
      </c>
      <c r="W64" s="35">
        <v>11.5</v>
      </c>
      <c r="X64" s="49">
        <v>1.3</v>
      </c>
      <c r="Y64" s="49">
        <v>0.59</v>
      </c>
      <c r="Z64" s="49">
        <v>0.35</v>
      </c>
      <c r="AA64" s="49">
        <v>1.29</v>
      </c>
      <c r="AB64" s="49">
        <v>1.48</v>
      </c>
      <c r="AC64" s="49">
        <v>1.86</v>
      </c>
      <c r="AD64" s="4" t="s">
        <v>444</v>
      </c>
      <c r="AE64" s="49">
        <v>0.28000000000000003</v>
      </c>
      <c r="AF64" s="49" t="s">
        <v>444</v>
      </c>
      <c r="AG64" s="49">
        <v>0.2</v>
      </c>
      <c r="AH64" s="8">
        <v>0.17499999999999999</v>
      </c>
      <c r="AI64" s="4">
        <v>11</v>
      </c>
      <c r="AJ64" s="4">
        <v>10</v>
      </c>
      <c r="AK64" s="49">
        <v>7.43</v>
      </c>
      <c r="AL64" s="8">
        <v>2.7E-2</v>
      </c>
      <c r="AM64" s="49">
        <v>0.34</v>
      </c>
      <c r="AN64" s="49">
        <v>0.06</v>
      </c>
      <c r="AO64" s="49">
        <v>0.22</v>
      </c>
      <c r="AP64" s="35">
        <v>8.93</v>
      </c>
      <c r="AQ64" s="35">
        <v>12.2</v>
      </c>
      <c r="AR64" s="8">
        <v>0.09</v>
      </c>
      <c r="AS64" s="49">
        <v>3.76</v>
      </c>
      <c r="AT64" s="49">
        <v>2.39</v>
      </c>
      <c r="AU64" s="35">
        <v>9.9499999999999993</v>
      </c>
      <c r="AV64" s="4">
        <v>402</v>
      </c>
      <c r="AW64" s="49">
        <v>0.06</v>
      </c>
      <c r="AX64" s="35">
        <v>1.6</v>
      </c>
      <c r="AY64" s="35">
        <v>4.5999999999999996</v>
      </c>
      <c r="AZ64" s="49">
        <v>1.74</v>
      </c>
      <c r="BA64" s="49">
        <v>0.28000000000000003</v>
      </c>
      <c r="BB64" s="4">
        <v>53</v>
      </c>
      <c r="BC64" s="4" t="s">
        <v>444</v>
      </c>
      <c r="BD64" s="49">
        <v>0.2</v>
      </c>
      <c r="BE64" s="49">
        <v>0.01</v>
      </c>
      <c r="BF64" s="49">
        <v>4.09</v>
      </c>
      <c r="BG64" s="8">
        <v>5.8999999999999997E-2</v>
      </c>
      <c r="BH64" s="49">
        <v>1.06</v>
      </c>
      <c r="BI64" s="35">
        <v>12.9</v>
      </c>
      <c r="BJ64" s="4" t="s">
        <v>446</v>
      </c>
      <c r="BK64" s="49">
        <v>5.0999999999999996</v>
      </c>
      <c r="BL64" s="49">
        <v>0.45</v>
      </c>
      <c r="BM64" s="35">
        <v>21.6</v>
      </c>
      <c r="BN64" s="35">
        <v>15.2</v>
      </c>
    </row>
    <row r="65" spans="1:66">
      <c r="A65" s="159" t="s">
        <v>384</v>
      </c>
      <c r="B65" s="22">
        <v>881745.04</v>
      </c>
      <c r="C65" s="22">
        <v>6257256.5700000003</v>
      </c>
      <c r="D65" s="24">
        <v>56.305819800000002</v>
      </c>
      <c r="E65" s="24">
        <v>-92.825727499999999</v>
      </c>
      <c r="F65" s="18">
        <v>5.45</v>
      </c>
      <c r="G65" s="6">
        <v>5.55</v>
      </c>
      <c r="H65" s="6" t="s">
        <v>217</v>
      </c>
      <c r="I65" s="6" t="s">
        <v>219</v>
      </c>
      <c r="J65" s="4">
        <v>0.03</v>
      </c>
      <c r="K65" s="49">
        <v>2.06</v>
      </c>
      <c r="L65" s="49">
        <v>4.78</v>
      </c>
      <c r="M65" s="49">
        <v>0.01</v>
      </c>
      <c r="N65" s="4">
        <v>44</v>
      </c>
      <c r="O65" s="49">
        <v>0.35</v>
      </c>
      <c r="P65" s="49">
        <v>0.14000000000000001</v>
      </c>
      <c r="Q65" s="35">
        <v>17.3</v>
      </c>
      <c r="R65" s="49">
        <v>0.15</v>
      </c>
      <c r="S65" s="49">
        <v>29.7</v>
      </c>
      <c r="T65" s="49">
        <v>7.2</v>
      </c>
      <c r="U65" s="4">
        <v>37</v>
      </c>
      <c r="V65" s="49">
        <v>1.1399999999999999</v>
      </c>
      <c r="W65" s="35">
        <v>20.5</v>
      </c>
      <c r="X65" s="49">
        <v>1.63</v>
      </c>
      <c r="Y65" s="49">
        <v>0.74</v>
      </c>
      <c r="Z65" s="49">
        <v>0.47</v>
      </c>
      <c r="AA65" s="49">
        <v>2.33</v>
      </c>
      <c r="AB65" s="49">
        <v>2.87</v>
      </c>
      <c r="AC65" s="49">
        <v>2.44</v>
      </c>
      <c r="AD65" s="4" t="s">
        <v>444</v>
      </c>
      <c r="AE65" s="49">
        <v>0.41</v>
      </c>
      <c r="AF65" s="49" t="s">
        <v>444</v>
      </c>
      <c r="AG65" s="49">
        <v>0.26</v>
      </c>
      <c r="AH65" s="8">
        <v>0.36499999999999999</v>
      </c>
      <c r="AI65" s="4">
        <v>17</v>
      </c>
      <c r="AJ65" s="4">
        <v>19</v>
      </c>
      <c r="AK65" s="49">
        <v>5.69</v>
      </c>
      <c r="AL65" s="8">
        <v>4.2000000000000003E-2</v>
      </c>
      <c r="AM65" s="49">
        <v>0.43</v>
      </c>
      <c r="AN65" s="49">
        <v>0.08</v>
      </c>
      <c r="AO65" s="49">
        <v>0.18</v>
      </c>
      <c r="AP65" s="35">
        <v>12.5</v>
      </c>
      <c r="AQ65" s="35">
        <v>21.8</v>
      </c>
      <c r="AR65" s="8">
        <v>9.7000000000000003E-2</v>
      </c>
      <c r="AS65" s="49">
        <v>6.46</v>
      </c>
      <c r="AT65" s="49">
        <v>3.44</v>
      </c>
      <c r="AU65" s="35">
        <v>22.3</v>
      </c>
      <c r="AV65" s="4">
        <v>469</v>
      </c>
      <c r="AW65" s="49">
        <v>0.1</v>
      </c>
      <c r="AX65" s="35">
        <v>2.6</v>
      </c>
      <c r="AY65" s="35">
        <v>4.0999999999999996</v>
      </c>
      <c r="AZ65" s="49">
        <v>2.2999999999999998</v>
      </c>
      <c r="BA65" s="49">
        <v>0.5</v>
      </c>
      <c r="BB65" s="4">
        <v>62</v>
      </c>
      <c r="BC65" s="4" t="s">
        <v>444</v>
      </c>
      <c r="BD65" s="49">
        <v>0.25</v>
      </c>
      <c r="BE65" s="49">
        <v>0.01</v>
      </c>
      <c r="BF65" s="49">
        <v>6.12</v>
      </c>
      <c r="BG65" s="8">
        <v>9.8000000000000004E-2</v>
      </c>
      <c r="BH65" s="49">
        <v>1.5</v>
      </c>
      <c r="BI65" s="35">
        <v>24.4</v>
      </c>
      <c r="BJ65" s="4">
        <v>0.1</v>
      </c>
      <c r="BK65" s="49">
        <v>6.23</v>
      </c>
      <c r="BL65" s="49">
        <v>0.57999999999999996</v>
      </c>
      <c r="BM65" s="35">
        <v>41.8</v>
      </c>
      <c r="BN65" s="35">
        <v>24.6</v>
      </c>
    </row>
    <row r="66" spans="1:66">
      <c r="A66" s="159" t="s">
        <v>386</v>
      </c>
      <c r="B66" s="22">
        <v>881745.04</v>
      </c>
      <c r="C66" s="22">
        <v>6257256.5700000003</v>
      </c>
      <c r="D66" s="24">
        <v>56.305819800000002</v>
      </c>
      <c r="E66" s="24">
        <v>-92.825727499999999</v>
      </c>
      <c r="F66" s="18">
        <v>8.4499999999999993</v>
      </c>
      <c r="G66" s="6">
        <v>8.5500000000000007</v>
      </c>
      <c r="H66" s="6" t="s">
        <v>218</v>
      </c>
      <c r="I66" s="6" t="s">
        <v>219</v>
      </c>
      <c r="J66" s="4">
        <v>0.04</v>
      </c>
      <c r="K66" s="49">
        <v>2.2000000000000002</v>
      </c>
      <c r="L66" s="49">
        <v>4.8899999999999997</v>
      </c>
      <c r="M66" s="49">
        <v>0.01</v>
      </c>
      <c r="N66" s="4">
        <v>47</v>
      </c>
      <c r="O66" s="49">
        <v>0.4</v>
      </c>
      <c r="P66" s="49">
        <v>0.15</v>
      </c>
      <c r="Q66" s="35">
        <v>17</v>
      </c>
      <c r="R66" s="49">
        <v>0.15</v>
      </c>
      <c r="S66" s="49">
        <v>30.9</v>
      </c>
      <c r="T66" s="49">
        <v>7.84</v>
      </c>
      <c r="U66" s="4">
        <v>38</v>
      </c>
      <c r="V66" s="49">
        <v>1.18</v>
      </c>
      <c r="W66" s="35">
        <v>19.7</v>
      </c>
      <c r="X66" s="49">
        <v>1.74</v>
      </c>
      <c r="Y66" s="49">
        <v>0.78</v>
      </c>
      <c r="Z66" s="49">
        <v>0.49</v>
      </c>
      <c r="AA66" s="49">
        <v>2.44</v>
      </c>
      <c r="AB66" s="49">
        <v>3.15</v>
      </c>
      <c r="AC66" s="49">
        <v>2.5499999999999998</v>
      </c>
      <c r="AD66" s="4" t="s">
        <v>444</v>
      </c>
      <c r="AE66" s="49">
        <v>0.42</v>
      </c>
      <c r="AF66" s="49" t="s">
        <v>444</v>
      </c>
      <c r="AG66" s="49">
        <v>0.27</v>
      </c>
      <c r="AH66" s="8">
        <v>0.38800000000000001</v>
      </c>
      <c r="AI66" s="4">
        <v>18</v>
      </c>
      <c r="AJ66" s="4">
        <v>20</v>
      </c>
      <c r="AK66" s="49">
        <v>5.5</v>
      </c>
      <c r="AL66" s="8">
        <v>4.2999999999999997E-2</v>
      </c>
      <c r="AM66" s="49">
        <v>0.43</v>
      </c>
      <c r="AN66" s="49">
        <v>7.0000000000000007E-2</v>
      </c>
      <c r="AO66" s="49">
        <v>0.18</v>
      </c>
      <c r="AP66" s="35">
        <v>13.3</v>
      </c>
      <c r="AQ66" s="35">
        <v>23.4</v>
      </c>
      <c r="AR66" s="8">
        <v>9.8000000000000004E-2</v>
      </c>
      <c r="AS66" s="49">
        <v>6.96</v>
      </c>
      <c r="AT66" s="49">
        <v>3.64</v>
      </c>
      <c r="AU66" s="35">
        <v>24.5</v>
      </c>
      <c r="AV66" s="4">
        <v>470</v>
      </c>
      <c r="AW66" s="49">
        <v>0.11</v>
      </c>
      <c r="AX66" s="35">
        <v>2.8</v>
      </c>
      <c r="AY66" s="35">
        <v>4.4000000000000004</v>
      </c>
      <c r="AZ66" s="49">
        <v>2.48</v>
      </c>
      <c r="BA66" s="49">
        <v>0.51</v>
      </c>
      <c r="BB66" s="4">
        <v>63</v>
      </c>
      <c r="BC66" s="4" t="s">
        <v>444</v>
      </c>
      <c r="BD66" s="49">
        <v>0.26</v>
      </c>
      <c r="BE66" s="49">
        <v>0.01</v>
      </c>
      <c r="BF66" s="49">
        <v>6.46</v>
      </c>
      <c r="BG66" s="8">
        <v>0.10100000000000001</v>
      </c>
      <c r="BH66" s="49">
        <v>1.64</v>
      </c>
      <c r="BI66" s="35">
        <v>26.4</v>
      </c>
      <c r="BJ66" s="4" t="s">
        <v>446</v>
      </c>
      <c r="BK66" s="49">
        <v>6.77</v>
      </c>
      <c r="BL66" s="49">
        <v>0.61</v>
      </c>
      <c r="BM66" s="35">
        <v>45.6</v>
      </c>
      <c r="BN66" s="35">
        <v>26.3</v>
      </c>
    </row>
    <row r="67" spans="1:66">
      <c r="A67" s="159" t="s">
        <v>387</v>
      </c>
      <c r="B67" s="22">
        <v>881745.04</v>
      </c>
      <c r="C67" s="22">
        <v>6257256.5700000003</v>
      </c>
      <c r="D67" s="24">
        <v>56.305819800000002</v>
      </c>
      <c r="E67" s="24">
        <v>-92.825727499999999</v>
      </c>
      <c r="F67" s="18">
        <v>11.45</v>
      </c>
      <c r="G67" s="6">
        <v>11.55</v>
      </c>
      <c r="H67" s="6" t="s">
        <v>221</v>
      </c>
      <c r="I67" s="6" t="s">
        <v>219</v>
      </c>
      <c r="J67" s="4">
        <v>0.03</v>
      </c>
      <c r="K67" s="49">
        <v>1.88</v>
      </c>
      <c r="L67" s="49">
        <v>4.5999999999999996</v>
      </c>
      <c r="M67" s="49" t="s">
        <v>444</v>
      </c>
      <c r="N67" s="4">
        <v>62</v>
      </c>
      <c r="O67" s="49">
        <v>0.34</v>
      </c>
      <c r="P67" s="49">
        <v>0.14000000000000001</v>
      </c>
      <c r="Q67" s="35">
        <v>15.7</v>
      </c>
      <c r="R67" s="49">
        <v>0.14000000000000001</v>
      </c>
      <c r="S67" s="49">
        <v>28.8</v>
      </c>
      <c r="T67" s="49">
        <v>6.53</v>
      </c>
      <c r="U67" s="4">
        <v>34</v>
      </c>
      <c r="V67" s="49">
        <v>1.02</v>
      </c>
      <c r="W67" s="35">
        <v>19</v>
      </c>
      <c r="X67" s="49">
        <v>1.59</v>
      </c>
      <c r="Y67" s="49">
        <v>0.72</v>
      </c>
      <c r="Z67" s="49">
        <v>0.46</v>
      </c>
      <c r="AA67" s="49">
        <v>2.2400000000000002</v>
      </c>
      <c r="AB67" s="49">
        <v>2.69</v>
      </c>
      <c r="AC67" s="49">
        <v>2.3199999999999998</v>
      </c>
      <c r="AD67" s="4" t="s">
        <v>444</v>
      </c>
      <c r="AE67" s="49">
        <v>0.38</v>
      </c>
      <c r="AF67" s="49" t="s">
        <v>444</v>
      </c>
      <c r="AG67" s="49">
        <v>0.25</v>
      </c>
      <c r="AH67" s="8">
        <v>0.33500000000000002</v>
      </c>
      <c r="AI67" s="4">
        <v>16</v>
      </c>
      <c r="AJ67" s="4">
        <v>17</v>
      </c>
      <c r="AK67" s="49">
        <v>5.27</v>
      </c>
      <c r="AL67" s="8">
        <v>3.7999999999999999E-2</v>
      </c>
      <c r="AM67" s="49">
        <v>0.39</v>
      </c>
      <c r="AN67" s="49">
        <v>0.08</v>
      </c>
      <c r="AO67" s="49">
        <v>0.19</v>
      </c>
      <c r="AP67" s="35">
        <v>12.1</v>
      </c>
      <c r="AQ67" s="35">
        <v>20</v>
      </c>
      <c r="AR67" s="8">
        <v>9.9000000000000005E-2</v>
      </c>
      <c r="AS67" s="49">
        <v>6.21</v>
      </c>
      <c r="AT67" s="49">
        <v>3.32</v>
      </c>
      <c r="AU67" s="35">
        <v>21.2</v>
      </c>
      <c r="AV67" s="4">
        <v>429</v>
      </c>
      <c r="AW67" s="49">
        <v>0.1</v>
      </c>
      <c r="AX67" s="35">
        <v>2.4</v>
      </c>
      <c r="AY67" s="35">
        <v>3.4</v>
      </c>
      <c r="AZ67" s="49">
        <v>2.2599999999999998</v>
      </c>
      <c r="BA67" s="49">
        <v>0.61</v>
      </c>
      <c r="BB67" s="4">
        <v>58</v>
      </c>
      <c r="BC67" s="4" t="s">
        <v>444</v>
      </c>
      <c r="BD67" s="49">
        <v>0.24</v>
      </c>
      <c r="BE67" s="49">
        <v>0.01</v>
      </c>
      <c r="BF67" s="49">
        <v>5.98</v>
      </c>
      <c r="BG67" s="8">
        <v>0.09</v>
      </c>
      <c r="BH67" s="49">
        <v>1.18</v>
      </c>
      <c r="BI67" s="35">
        <v>22.8</v>
      </c>
      <c r="BJ67" s="4" t="s">
        <v>446</v>
      </c>
      <c r="BK67" s="49">
        <v>6.18</v>
      </c>
      <c r="BL67" s="49">
        <v>0.56000000000000005</v>
      </c>
      <c r="BM67" s="35">
        <v>39.700000000000003</v>
      </c>
      <c r="BN67" s="35">
        <v>23.2</v>
      </c>
    </row>
    <row r="68" spans="1:66">
      <c r="A68" s="159" t="s">
        <v>388</v>
      </c>
      <c r="B68" s="22">
        <v>881745.04</v>
      </c>
      <c r="C68" s="22">
        <v>6257256.5700000003</v>
      </c>
      <c r="D68" s="24">
        <v>56.305819800000002</v>
      </c>
      <c r="E68" s="24">
        <v>-92.825727499999999</v>
      </c>
      <c r="F68" s="18">
        <v>15.1</v>
      </c>
      <c r="G68" s="6">
        <v>15.2</v>
      </c>
      <c r="H68" s="6" t="s">
        <v>270</v>
      </c>
      <c r="I68" s="6" t="s">
        <v>219</v>
      </c>
      <c r="J68" s="4">
        <v>0.03</v>
      </c>
      <c r="K68" s="49">
        <v>2.04</v>
      </c>
      <c r="L68" s="49">
        <v>4.71</v>
      </c>
      <c r="M68" s="49" t="s">
        <v>444</v>
      </c>
      <c r="N68" s="4">
        <v>62</v>
      </c>
      <c r="O68" s="49">
        <v>0.36</v>
      </c>
      <c r="P68" s="49">
        <v>0.13</v>
      </c>
      <c r="Q68" s="35">
        <v>16.600000000000001</v>
      </c>
      <c r="R68" s="49">
        <v>0.12</v>
      </c>
      <c r="S68" s="49">
        <v>29.4</v>
      </c>
      <c r="T68" s="49">
        <v>6.92</v>
      </c>
      <c r="U68" s="4">
        <v>36</v>
      </c>
      <c r="V68" s="49">
        <v>1.05</v>
      </c>
      <c r="W68" s="35">
        <v>18.100000000000001</v>
      </c>
      <c r="X68" s="49">
        <v>1.65</v>
      </c>
      <c r="Y68" s="49">
        <v>0.74</v>
      </c>
      <c r="Z68" s="49">
        <v>0.48</v>
      </c>
      <c r="AA68" s="49">
        <v>2.35</v>
      </c>
      <c r="AB68" s="49">
        <v>2.91</v>
      </c>
      <c r="AC68" s="49">
        <v>2.35</v>
      </c>
      <c r="AD68" s="4" t="s">
        <v>444</v>
      </c>
      <c r="AE68" s="49">
        <v>0.4</v>
      </c>
      <c r="AF68" s="49" t="s">
        <v>444</v>
      </c>
      <c r="AG68" s="49">
        <v>0.26</v>
      </c>
      <c r="AH68" s="8">
        <v>0.35399999999999998</v>
      </c>
      <c r="AI68" s="4">
        <v>17</v>
      </c>
      <c r="AJ68" s="4">
        <v>19</v>
      </c>
      <c r="AK68" s="49">
        <v>5.4</v>
      </c>
      <c r="AL68" s="8">
        <v>3.7999999999999999E-2</v>
      </c>
      <c r="AM68" s="49">
        <v>0.43</v>
      </c>
      <c r="AN68" s="49">
        <v>0.11</v>
      </c>
      <c r="AO68" s="49">
        <v>0.21</v>
      </c>
      <c r="AP68" s="35">
        <v>12.6</v>
      </c>
      <c r="AQ68" s="35">
        <v>21.1</v>
      </c>
      <c r="AR68" s="8">
        <v>0.1</v>
      </c>
      <c r="AS68" s="49">
        <v>6.45</v>
      </c>
      <c r="AT68" s="49">
        <v>3.41</v>
      </c>
      <c r="AU68" s="35">
        <v>21.4</v>
      </c>
      <c r="AV68" s="4">
        <v>618</v>
      </c>
      <c r="AW68" s="49">
        <v>0.11</v>
      </c>
      <c r="AX68" s="35">
        <v>2.6</v>
      </c>
      <c r="AY68" s="35">
        <v>3.6</v>
      </c>
      <c r="AZ68" s="49">
        <v>2.34</v>
      </c>
      <c r="BA68" s="49">
        <v>0.52</v>
      </c>
      <c r="BB68" s="4">
        <v>60</v>
      </c>
      <c r="BC68" s="4" t="s">
        <v>444</v>
      </c>
      <c r="BD68" s="49">
        <v>0.24</v>
      </c>
      <c r="BE68" s="49">
        <v>0.01</v>
      </c>
      <c r="BF68" s="49">
        <v>6.01</v>
      </c>
      <c r="BG68" s="8">
        <v>9.4E-2</v>
      </c>
      <c r="BH68" s="49">
        <v>1.25</v>
      </c>
      <c r="BI68" s="35">
        <v>24.2</v>
      </c>
      <c r="BJ68" s="4" t="s">
        <v>446</v>
      </c>
      <c r="BK68" s="49">
        <v>6.36</v>
      </c>
      <c r="BL68" s="49">
        <v>0.56999999999999995</v>
      </c>
      <c r="BM68" s="35">
        <v>47.7</v>
      </c>
      <c r="BN68" s="35">
        <v>24.4</v>
      </c>
    </row>
    <row r="69" spans="1:66">
      <c r="A69" s="159" t="s">
        <v>389</v>
      </c>
      <c r="B69" s="22">
        <v>893798.88</v>
      </c>
      <c r="C69" s="22">
        <v>6245883.9500000002</v>
      </c>
      <c r="D69" s="24">
        <v>56.194429</v>
      </c>
      <c r="E69" s="24">
        <v>-92.649010000000004</v>
      </c>
      <c r="F69" s="18">
        <v>2.9</v>
      </c>
      <c r="G69" s="6">
        <v>3.1</v>
      </c>
      <c r="H69" s="6" t="s">
        <v>214</v>
      </c>
      <c r="I69" s="6" t="s">
        <v>219</v>
      </c>
      <c r="J69" s="4">
        <v>0.02</v>
      </c>
      <c r="K69" s="49">
        <v>1.55</v>
      </c>
      <c r="L69" s="49">
        <v>4.78</v>
      </c>
      <c r="M69" s="49" t="s">
        <v>444</v>
      </c>
      <c r="N69" s="4">
        <v>35</v>
      </c>
      <c r="O69" s="49">
        <v>0.28000000000000003</v>
      </c>
      <c r="P69" s="49">
        <v>0.09</v>
      </c>
      <c r="Q69" s="35">
        <v>16.899999999999999</v>
      </c>
      <c r="R69" s="49">
        <v>0.13</v>
      </c>
      <c r="S69" s="49">
        <v>23.3</v>
      </c>
      <c r="T69" s="49">
        <v>5.61</v>
      </c>
      <c r="U69" s="4">
        <v>30</v>
      </c>
      <c r="V69" s="49">
        <v>0.72</v>
      </c>
      <c r="W69" s="35">
        <v>15.8</v>
      </c>
      <c r="X69" s="49">
        <v>1.47</v>
      </c>
      <c r="Y69" s="49">
        <v>0.68</v>
      </c>
      <c r="Z69" s="49">
        <v>0.41</v>
      </c>
      <c r="AA69" s="49">
        <v>1.91</v>
      </c>
      <c r="AB69" s="49">
        <v>2.13</v>
      </c>
      <c r="AC69" s="49">
        <v>2.0699999999999998</v>
      </c>
      <c r="AD69" s="4" t="s">
        <v>444</v>
      </c>
      <c r="AE69" s="49">
        <v>0.22</v>
      </c>
      <c r="AF69" s="49" t="s">
        <v>444</v>
      </c>
      <c r="AG69" s="49">
        <v>0.24</v>
      </c>
      <c r="AH69" s="8">
        <v>0.21</v>
      </c>
      <c r="AI69" s="4">
        <v>13</v>
      </c>
      <c r="AJ69" s="4">
        <v>12</v>
      </c>
      <c r="AK69" s="49">
        <v>5.04</v>
      </c>
      <c r="AL69" s="8">
        <v>3.6999999999999998E-2</v>
      </c>
      <c r="AM69" s="49">
        <v>0.28000000000000003</v>
      </c>
      <c r="AN69" s="49">
        <v>0.09</v>
      </c>
      <c r="AO69" s="49">
        <v>0.09</v>
      </c>
      <c r="AP69" s="35">
        <v>9.9499999999999993</v>
      </c>
      <c r="AQ69" s="35">
        <v>16.8</v>
      </c>
      <c r="AR69" s="8">
        <v>9.7000000000000003E-2</v>
      </c>
      <c r="AS69" s="49">
        <v>5.52</v>
      </c>
      <c r="AT69" s="49">
        <v>2.66</v>
      </c>
      <c r="AU69" s="35">
        <v>13.8</v>
      </c>
      <c r="AV69" s="4">
        <v>280</v>
      </c>
      <c r="AW69" s="49">
        <v>0.12</v>
      </c>
      <c r="AX69" s="35">
        <v>2.2000000000000002</v>
      </c>
      <c r="AY69" s="35">
        <v>3.6</v>
      </c>
      <c r="AZ69" s="49">
        <v>1.94</v>
      </c>
      <c r="BA69" s="49">
        <v>0.45</v>
      </c>
      <c r="BB69" s="4">
        <v>53</v>
      </c>
      <c r="BC69" s="4" t="s">
        <v>444</v>
      </c>
      <c r="BD69" s="49">
        <v>0.22</v>
      </c>
      <c r="BE69" s="49">
        <v>0.01</v>
      </c>
      <c r="BF69" s="49">
        <v>4.01</v>
      </c>
      <c r="BG69" s="8">
        <v>7.6999999999999999E-2</v>
      </c>
      <c r="BH69" s="49">
        <v>0.56000000000000005</v>
      </c>
      <c r="BI69" s="35">
        <v>18.8</v>
      </c>
      <c r="BJ69" s="4" t="s">
        <v>446</v>
      </c>
      <c r="BK69" s="49">
        <v>5.83</v>
      </c>
      <c r="BL69" s="49">
        <v>0.53</v>
      </c>
      <c r="BM69" s="35">
        <v>34.4</v>
      </c>
      <c r="BN69" s="35">
        <v>15.2</v>
      </c>
    </row>
    <row r="70" spans="1:66">
      <c r="A70" s="159" t="s">
        <v>392</v>
      </c>
      <c r="B70" s="22">
        <v>893798.88</v>
      </c>
      <c r="C70" s="22">
        <v>6245883.9500000002</v>
      </c>
      <c r="D70" s="24">
        <v>56.194429</v>
      </c>
      <c r="E70" s="24">
        <v>-92.649010000000004</v>
      </c>
      <c r="F70" s="18">
        <v>4.45</v>
      </c>
      <c r="G70" s="6">
        <v>4.55</v>
      </c>
      <c r="H70" s="6" t="s">
        <v>215</v>
      </c>
      <c r="I70" s="6" t="s">
        <v>219</v>
      </c>
      <c r="J70" s="4">
        <v>0.03</v>
      </c>
      <c r="K70" s="49">
        <v>2.33</v>
      </c>
      <c r="L70" s="49">
        <v>5.29</v>
      </c>
      <c r="M70" s="49" t="s">
        <v>444</v>
      </c>
      <c r="N70" s="4">
        <v>57</v>
      </c>
      <c r="O70" s="49">
        <v>0.4</v>
      </c>
      <c r="P70" s="49">
        <v>0.12</v>
      </c>
      <c r="Q70" s="35">
        <v>16</v>
      </c>
      <c r="R70" s="49">
        <v>0.15</v>
      </c>
      <c r="S70" s="49">
        <v>29.2</v>
      </c>
      <c r="T70" s="49">
        <v>7.94</v>
      </c>
      <c r="U70" s="4">
        <v>40</v>
      </c>
      <c r="V70" s="49">
        <v>1.1299999999999999</v>
      </c>
      <c r="W70" s="35">
        <v>22.8</v>
      </c>
      <c r="X70" s="49">
        <v>1.78</v>
      </c>
      <c r="Y70" s="49">
        <v>0.82</v>
      </c>
      <c r="Z70" s="49">
        <v>0.52</v>
      </c>
      <c r="AA70" s="49">
        <v>2.66</v>
      </c>
      <c r="AB70" s="49">
        <v>3.21</v>
      </c>
      <c r="AC70" s="49">
        <v>2.52</v>
      </c>
      <c r="AD70" s="4" t="s">
        <v>444</v>
      </c>
      <c r="AE70" s="49">
        <v>0.32</v>
      </c>
      <c r="AF70" s="49" t="s">
        <v>444</v>
      </c>
      <c r="AG70" s="49">
        <v>0.28000000000000003</v>
      </c>
      <c r="AH70" s="8">
        <v>0.32800000000000001</v>
      </c>
      <c r="AI70" s="4">
        <v>16</v>
      </c>
      <c r="AJ70" s="4">
        <v>18</v>
      </c>
      <c r="AK70" s="49">
        <v>4.55</v>
      </c>
      <c r="AL70" s="8">
        <v>4.2999999999999997E-2</v>
      </c>
      <c r="AM70" s="49">
        <v>0.32</v>
      </c>
      <c r="AN70" s="49">
        <v>0.14000000000000001</v>
      </c>
      <c r="AO70" s="49">
        <v>0.1</v>
      </c>
      <c r="AP70" s="35">
        <v>12.8</v>
      </c>
      <c r="AQ70" s="35">
        <v>22.8</v>
      </c>
      <c r="AR70" s="8">
        <v>0.10199999999999999</v>
      </c>
      <c r="AS70" s="49">
        <v>7.28</v>
      </c>
      <c r="AT70" s="49">
        <v>3.49</v>
      </c>
      <c r="AU70" s="35">
        <v>21.4</v>
      </c>
      <c r="AV70" s="4">
        <v>360</v>
      </c>
      <c r="AW70" s="49">
        <v>0.15</v>
      </c>
      <c r="AX70" s="35">
        <v>3</v>
      </c>
      <c r="AY70" s="35">
        <v>4.5</v>
      </c>
      <c r="AZ70" s="49">
        <v>2.42</v>
      </c>
      <c r="BA70" s="49">
        <v>0.48</v>
      </c>
      <c r="BB70" s="4">
        <v>56</v>
      </c>
      <c r="BC70" s="4" t="s">
        <v>444</v>
      </c>
      <c r="BD70" s="49">
        <v>0.27</v>
      </c>
      <c r="BE70" s="49">
        <v>0.02</v>
      </c>
      <c r="BF70" s="49">
        <v>5.47</v>
      </c>
      <c r="BG70" s="8">
        <v>0.10299999999999999</v>
      </c>
      <c r="BH70" s="49">
        <v>0.72</v>
      </c>
      <c r="BI70" s="35">
        <v>27.6</v>
      </c>
      <c r="BJ70" s="4" t="s">
        <v>446</v>
      </c>
      <c r="BK70" s="49">
        <v>6.96</v>
      </c>
      <c r="BL70" s="49">
        <v>0.64</v>
      </c>
      <c r="BM70" s="35">
        <v>49.4</v>
      </c>
      <c r="BN70" s="35">
        <v>22.1</v>
      </c>
    </row>
    <row r="71" spans="1:66">
      <c r="A71" s="159" t="s">
        <v>395</v>
      </c>
      <c r="B71" s="22">
        <v>893798.88</v>
      </c>
      <c r="C71" s="22">
        <v>6245883.9500000002</v>
      </c>
      <c r="D71" s="24">
        <v>56.194429</v>
      </c>
      <c r="E71" s="24">
        <v>-92.649010000000004</v>
      </c>
      <c r="F71" s="18">
        <v>6.95</v>
      </c>
      <c r="G71" s="6">
        <v>7.05</v>
      </c>
      <c r="H71" s="6" t="s">
        <v>216</v>
      </c>
      <c r="I71" s="6" t="s">
        <v>219</v>
      </c>
      <c r="J71" s="4">
        <v>0.02</v>
      </c>
      <c r="K71" s="49">
        <v>1.34</v>
      </c>
      <c r="L71" s="49">
        <v>4.49</v>
      </c>
      <c r="M71" s="49" t="s">
        <v>444</v>
      </c>
      <c r="N71" s="4">
        <v>31</v>
      </c>
      <c r="O71" s="49">
        <v>0.27</v>
      </c>
      <c r="P71" s="49">
        <v>0.1</v>
      </c>
      <c r="Q71" s="35">
        <v>17.600000000000001</v>
      </c>
      <c r="R71" s="49">
        <v>0.12</v>
      </c>
      <c r="S71" s="49">
        <v>22.2</v>
      </c>
      <c r="T71" s="49">
        <v>4.95</v>
      </c>
      <c r="U71" s="4">
        <v>27</v>
      </c>
      <c r="V71" s="49">
        <v>0.67</v>
      </c>
      <c r="W71" s="35">
        <v>12.7</v>
      </c>
      <c r="X71" s="49">
        <v>1.4</v>
      </c>
      <c r="Y71" s="49">
        <v>0.63</v>
      </c>
      <c r="Z71" s="49">
        <v>0.4</v>
      </c>
      <c r="AA71" s="49">
        <v>1.75</v>
      </c>
      <c r="AB71" s="49">
        <v>1.97</v>
      </c>
      <c r="AC71" s="49">
        <v>2.0299999999999998</v>
      </c>
      <c r="AD71" s="4" t="s">
        <v>444</v>
      </c>
      <c r="AE71" s="49">
        <v>0.24</v>
      </c>
      <c r="AF71" s="49" t="s">
        <v>444</v>
      </c>
      <c r="AG71" s="49">
        <v>0.22</v>
      </c>
      <c r="AH71" s="8">
        <v>0.23200000000000001</v>
      </c>
      <c r="AI71" s="4">
        <v>12</v>
      </c>
      <c r="AJ71" s="4">
        <v>13</v>
      </c>
      <c r="AK71" s="49">
        <v>5.03</v>
      </c>
      <c r="AL71" s="8">
        <v>3.2000000000000001E-2</v>
      </c>
      <c r="AM71" s="49">
        <v>0.28999999999999998</v>
      </c>
      <c r="AN71" s="49">
        <v>0.04</v>
      </c>
      <c r="AO71" s="49">
        <v>0.13</v>
      </c>
      <c r="AP71" s="35">
        <v>9.66</v>
      </c>
      <c r="AQ71" s="35">
        <v>16</v>
      </c>
      <c r="AR71" s="8">
        <v>9.4E-2</v>
      </c>
      <c r="AS71" s="49">
        <v>5.36</v>
      </c>
      <c r="AT71" s="49">
        <v>2.6</v>
      </c>
      <c r="AU71" s="35">
        <v>13.8</v>
      </c>
      <c r="AV71" s="4">
        <v>411</v>
      </c>
      <c r="AW71" s="49">
        <v>0.08</v>
      </c>
      <c r="AX71" s="35">
        <v>2</v>
      </c>
      <c r="AY71" s="35">
        <v>3.6</v>
      </c>
      <c r="AZ71" s="49">
        <v>1.87</v>
      </c>
      <c r="BA71" s="49">
        <v>0.34</v>
      </c>
      <c r="BB71" s="4">
        <v>58</v>
      </c>
      <c r="BC71" s="4" t="s">
        <v>444</v>
      </c>
      <c r="BD71" s="49">
        <v>0.22</v>
      </c>
      <c r="BE71" s="49">
        <v>0.01</v>
      </c>
      <c r="BF71" s="49">
        <v>3.99</v>
      </c>
      <c r="BG71" s="8">
        <v>5.6000000000000001E-2</v>
      </c>
      <c r="BH71" s="49">
        <v>0.88</v>
      </c>
      <c r="BI71" s="35">
        <v>17.5</v>
      </c>
      <c r="BJ71" s="4" t="s">
        <v>446</v>
      </c>
      <c r="BK71" s="49">
        <v>5.62</v>
      </c>
      <c r="BL71" s="49">
        <v>0.49</v>
      </c>
      <c r="BM71" s="35">
        <v>31.5</v>
      </c>
      <c r="BN71" s="35">
        <v>14.5</v>
      </c>
    </row>
    <row r="72" spans="1:66">
      <c r="A72" s="159" t="s">
        <v>396</v>
      </c>
      <c r="B72" s="22">
        <v>893798.88</v>
      </c>
      <c r="C72" s="22">
        <v>6245883.9500000002</v>
      </c>
      <c r="D72" s="24">
        <v>56.194429</v>
      </c>
      <c r="E72" s="24">
        <v>-92.649010000000004</v>
      </c>
      <c r="F72" s="18">
        <v>8.9499999999999993</v>
      </c>
      <c r="G72" s="6">
        <v>9.0500000000000007</v>
      </c>
      <c r="H72" s="6" t="s">
        <v>217</v>
      </c>
      <c r="I72" s="6" t="s">
        <v>219</v>
      </c>
      <c r="J72" s="4">
        <v>0.04</v>
      </c>
      <c r="K72" s="49">
        <v>2.0499999999999998</v>
      </c>
      <c r="L72" s="49">
        <v>5.24</v>
      </c>
      <c r="M72" s="49" t="s">
        <v>444</v>
      </c>
      <c r="N72" s="4">
        <v>50</v>
      </c>
      <c r="O72" s="49">
        <v>0.4</v>
      </c>
      <c r="P72" s="49">
        <v>0.14000000000000001</v>
      </c>
      <c r="Q72" s="35">
        <v>17.100000000000001</v>
      </c>
      <c r="R72" s="49">
        <v>0.13</v>
      </c>
      <c r="S72" s="49">
        <v>29.2</v>
      </c>
      <c r="T72" s="49">
        <v>7.46</v>
      </c>
      <c r="U72" s="4">
        <v>36</v>
      </c>
      <c r="V72" s="49">
        <v>0.99</v>
      </c>
      <c r="W72" s="35">
        <v>18.899999999999999</v>
      </c>
      <c r="X72" s="49">
        <v>1.71</v>
      </c>
      <c r="Y72" s="49">
        <v>0.74</v>
      </c>
      <c r="Z72" s="49">
        <v>0.5</v>
      </c>
      <c r="AA72" s="49">
        <v>2.48</v>
      </c>
      <c r="AB72" s="49">
        <v>2.94</v>
      </c>
      <c r="AC72" s="49">
        <v>2.44</v>
      </c>
      <c r="AD72" s="4" t="s">
        <v>444</v>
      </c>
      <c r="AE72" s="49">
        <v>0.3</v>
      </c>
      <c r="AF72" s="49" t="s">
        <v>444</v>
      </c>
      <c r="AG72" s="49">
        <v>0.27</v>
      </c>
      <c r="AH72" s="8">
        <v>0.34399999999999997</v>
      </c>
      <c r="AI72" s="4">
        <v>16</v>
      </c>
      <c r="AJ72" s="4">
        <v>19</v>
      </c>
      <c r="AK72" s="49">
        <v>4.4000000000000004</v>
      </c>
      <c r="AL72" s="8">
        <v>4.1000000000000002E-2</v>
      </c>
      <c r="AM72" s="49">
        <v>0.36</v>
      </c>
      <c r="AN72" s="49">
        <v>7.0000000000000007E-2</v>
      </c>
      <c r="AO72" s="49">
        <v>0.1</v>
      </c>
      <c r="AP72" s="35">
        <v>12.6</v>
      </c>
      <c r="AQ72" s="35">
        <v>22.3</v>
      </c>
      <c r="AR72" s="8">
        <v>9.7000000000000003E-2</v>
      </c>
      <c r="AS72" s="49">
        <v>7.26</v>
      </c>
      <c r="AT72" s="49">
        <v>3.44</v>
      </c>
      <c r="AU72" s="35">
        <v>21.3</v>
      </c>
      <c r="AV72" s="4">
        <v>470</v>
      </c>
      <c r="AW72" s="49">
        <v>0.1</v>
      </c>
      <c r="AX72" s="35">
        <v>2.7</v>
      </c>
      <c r="AY72" s="35">
        <v>4</v>
      </c>
      <c r="AZ72" s="49">
        <v>2.36</v>
      </c>
      <c r="BA72" s="49">
        <v>0.65</v>
      </c>
      <c r="BB72" s="4">
        <v>65</v>
      </c>
      <c r="BC72" s="4" t="s">
        <v>444</v>
      </c>
      <c r="BD72" s="49">
        <v>0.26</v>
      </c>
      <c r="BE72" s="49">
        <v>0.02</v>
      </c>
      <c r="BF72" s="49">
        <v>5.62</v>
      </c>
      <c r="BG72" s="8">
        <v>7.8E-2</v>
      </c>
      <c r="BH72" s="49">
        <v>1.08</v>
      </c>
      <c r="BI72" s="35">
        <v>24.9</v>
      </c>
      <c r="BJ72" s="4" t="s">
        <v>446</v>
      </c>
      <c r="BK72" s="49">
        <v>6.53</v>
      </c>
      <c r="BL72" s="49">
        <v>0.57999999999999996</v>
      </c>
      <c r="BM72" s="35">
        <v>45</v>
      </c>
      <c r="BN72" s="35">
        <v>19.899999999999999</v>
      </c>
    </row>
    <row r="73" spans="1:66">
      <c r="A73" s="159" t="s">
        <v>397</v>
      </c>
      <c r="B73" s="22">
        <v>893798.88</v>
      </c>
      <c r="C73" s="22">
        <v>6245883.9500000002</v>
      </c>
      <c r="D73" s="24">
        <v>56.194429</v>
      </c>
      <c r="E73" s="24">
        <v>-92.649010000000004</v>
      </c>
      <c r="F73" s="18">
        <v>10.95</v>
      </c>
      <c r="G73" s="6">
        <v>11.05</v>
      </c>
      <c r="H73" s="6" t="s">
        <v>218</v>
      </c>
      <c r="I73" s="6" t="s">
        <v>219</v>
      </c>
      <c r="J73" s="4">
        <v>0.03</v>
      </c>
      <c r="K73" s="49">
        <v>1.77</v>
      </c>
      <c r="L73" s="49">
        <v>4.6399999999999997</v>
      </c>
      <c r="M73" s="49">
        <v>0.01</v>
      </c>
      <c r="N73" s="4">
        <v>50</v>
      </c>
      <c r="O73" s="49">
        <v>0.35</v>
      </c>
      <c r="P73" s="49">
        <v>0.13</v>
      </c>
      <c r="Q73" s="35">
        <v>17.100000000000001</v>
      </c>
      <c r="R73" s="49">
        <v>0.12</v>
      </c>
      <c r="S73" s="49">
        <v>26.2</v>
      </c>
      <c r="T73" s="49">
        <v>6.93</v>
      </c>
      <c r="U73" s="4">
        <v>33</v>
      </c>
      <c r="V73" s="49">
        <v>0.86</v>
      </c>
      <c r="W73" s="35">
        <v>17.2</v>
      </c>
      <c r="X73" s="49">
        <v>1.6</v>
      </c>
      <c r="Y73" s="49">
        <v>0.71</v>
      </c>
      <c r="Z73" s="49">
        <v>0.46</v>
      </c>
      <c r="AA73" s="49">
        <v>2.15</v>
      </c>
      <c r="AB73" s="49">
        <v>2.58</v>
      </c>
      <c r="AC73" s="49">
        <v>2.2799999999999998</v>
      </c>
      <c r="AD73" s="4" t="s">
        <v>444</v>
      </c>
      <c r="AE73" s="49">
        <v>0.31</v>
      </c>
      <c r="AF73" s="49">
        <v>0.04</v>
      </c>
      <c r="AG73" s="49">
        <v>0.28000000000000003</v>
      </c>
      <c r="AH73" s="8">
        <v>0.29699999999999999</v>
      </c>
      <c r="AI73" s="4">
        <v>14</v>
      </c>
      <c r="AJ73" s="4">
        <v>17</v>
      </c>
      <c r="AK73" s="49">
        <v>4.76</v>
      </c>
      <c r="AL73" s="8">
        <v>0.04</v>
      </c>
      <c r="AM73" s="49">
        <v>0.42</v>
      </c>
      <c r="AN73" s="49">
        <v>0.09</v>
      </c>
      <c r="AO73" s="49">
        <v>0.14000000000000001</v>
      </c>
      <c r="AP73" s="35">
        <v>12.3</v>
      </c>
      <c r="AQ73" s="35">
        <v>20.7</v>
      </c>
      <c r="AR73" s="8">
        <v>9.6000000000000002E-2</v>
      </c>
      <c r="AS73" s="49">
        <v>7.14</v>
      </c>
      <c r="AT73" s="49">
        <v>3.44</v>
      </c>
      <c r="AU73" s="35">
        <v>18.5</v>
      </c>
      <c r="AV73" s="4">
        <v>649</v>
      </c>
      <c r="AW73" s="49">
        <v>0.11</v>
      </c>
      <c r="AX73" s="35">
        <v>2.4</v>
      </c>
      <c r="AY73" s="35">
        <v>3.5</v>
      </c>
      <c r="AZ73" s="49">
        <v>2.2999999999999998</v>
      </c>
      <c r="BA73" s="49">
        <v>0.42</v>
      </c>
      <c r="BB73" s="4">
        <v>63</v>
      </c>
      <c r="BC73" s="4" t="s">
        <v>444</v>
      </c>
      <c r="BD73" s="49">
        <v>0.26</v>
      </c>
      <c r="BE73" s="49">
        <v>0.02</v>
      </c>
      <c r="BF73" s="49">
        <v>5.01</v>
      </c>
      <c r="BG73" s="8">
        <v>7.0999999999999994E-2</v>
      </c>
      <c r="BH73" s="49">
        <v>1.03</v>
      </c>
      <c r="BI73" s="35">
        <v>21.8</v>
      </c>
      <c r="BJ73" s="4" t="s">
        <v>446</v>
      </c>
      <c r="BK73" s="49">
        <v>5.97</v>
      </c>
      <c r="BL73" s="49">
        <v>0.59</v>
      </c>
      <c r="BM73" s="35">
        <v>41.9</v>
      </c>
      <c r="BN73" s="35">
        <v>13.6</v>
      </c>
    </row>
    <row r="74" spans="1:66">
      <c r="A74" s="159" t="s">
        <v>398</v>
      </c>
      <c r="B74" s="22">
        <v>893798.88</v>
      </c>
      <c r="C74" s="22">
        <v>6245883.9500000002</v>
      </c>
      <c r="D74" s="24">
        <v>56.194429</v>
      </c>
      <c r="E74" s="24">
        <v>-92.649010000000004</v>
      </c>
      <c r="F74" s="18">
        <v>12.95</v>
      </c>
      <c r="G74" s="6">
        <v>13.05</v>
      </c>
      <c r="H74" s="6" t="s">
        <v>221</v>
      </c>
      <c r="I74" s="6" t="s">
        <v>219</v>
      </c>
      <c r="J74" s="4">
        <v>0.03</v>
      </c>
      <c r="K74" s="49">
        <v>1.96</v>
      </c>
      <c r="L74" s="49">
        <v>5</v>
      </c>
      <c r="M74" s="49" t="s">
        <v>444</v>
      </c>
      <c r="N74" s="4">
        <v>54</v>
      </c>
      <c r="O74" s="49">
        <v>0.36</v>
      </c>
      <c r="P74" s="49">
        <v>0.13</v>
      </c>
      <c r="Q74" s="35">
        <v>16.5</v>
      </c>
      <c r="R74" s="49">
        <v>0.13</v>
      </c>
      <c r="S74" s="49">
        <v>26.4</v>
      </c>
      <c r="T74" s="49">
        <v>7.47</v>
      </c>
      <c r="U74" s="4">
        <v>34</v>
      </c>
      <c r="V74" s="49">
        <v>0.96</v>
      </c>
      <c r="W74" s="35">
        <v>18.5</v>
      </c>
      <c r="X74" s="49">
        <v>1.63</v>
      </c>
      <c r="Y74" s="49">
        <v>0.74</v>
      </c>
      <c r="Z74" s="49">
        <v>0.47</v>
      </c>
      <c r="AA74" s="49">
        <v>2.38</v>
      </c>
      <c r="AB74" s="49">
        <v>2.8</v>
      </c>
      <c r="AC74" s="49">
        <v>2.34</v>
      </c>
      <c r="AD74" s="4" t="s">
        <v>444</v>
      </c>
      <c r="AE74" s="49">
        <v>0.31</v>
      </c>
      <c r="AF74" s="49" t="s">
        <v>444</v>
      </c>
      <c r="AG74" s="49">
        <v>0.26</v>
      </c>
      <c r="AH74" s="8">
        <v>0.32800000000000001</v>
      </c>
      <c r="AI74" s="4">
        <v>15</v>
      </c>
      <c r="AJ74" s="4">
        <v>18</v>
      </c>
      <c r="AK74" s="49">
        <v>4.5599999999999996</v>
      </c>
      <c r="AL74" s="8">
        <v>4.2000000000000003E-2</v>
      </c>
      <c r="AM74" s="49">
        <v>0.37</v>
      </c>
      <c r="AN74" s="49">
        <v>0.06</v>
      </c>
      <c r="AO74" s="49">
        <v>0.12</v>
      </c>
      <c r="AP74" s="35">
        <v>11.8</v>
      </c>
      <c r="AQ74" s="35">
        <v>21.3</v>
      </c>
      <c r="AR74" s="8">
        <v>9.8000000000000004E-2</v>
      </c>
      <c r="AS74" s="49">
        <v>6.77</v>
      </c>
      <c r="AT74" s="49">
        <v>3.17</v>
      </c>
      <c r="AU74" s="35">
        <v>20.399999999999999</v>
      </c>
      <c r="AV74" s="4">
        <v>568</v>
      </c>
      <c r="AW74" s="49">
        <v>0.11</v>
      </c>
      <c r="AX74" s="35">
        <v>2.5</v>
      </c>
      <c r="AY74" s="35">
        <v>3.5</v>
      </c>
      <c r="AZ74" s="49">
        <v>2.23</v>
      </c>
      <c r="BA74" s="49">
        <v>0.56000000000000005</v>
      </c>
      <c r="BB74" s="4">
        <v>64</v>
      </c>
      <c r="BC74" s="4" t="s">
        <v>444</v>
      </c>
      <c r="BD74" s="49">
        <v>0.25</v>
      </c>
      <c r="BE74" s="49">
        <v>0.02</v>
      </c>
      <c r="BF74" s="49">
        <v>5.18</v>
      </c>
      <c r="BG74" s="8">
        <v>7.6999999999999999E-2</v>
      </c>
      <c r="BH74" s="49">
        <v>1.02</v>
      </c>
      <c r="BI74" s="35">
        <v>23.7</v>
      </c>
      <c r="BJ74" s="4" t="s">
        <v>446</v>
      </c>
      <c r="BK74" s="49">
        <v>6.41</v>
      </c>
      <c r="BL74" s="49">
        <v>0.57999999999999996</v>
      </c>
      <c r="BM74" s="35">
        <v>43.7</v>
      </c>
      <c r="BN74" s="35">
        <v>20.100000000000001</v>
      </c>
    </row>
    <row r="75" spans="1:66">
      <c r="A75" s="159" t="s">
        <v>399</v>
      </c>
      <c r="B75" s="22">
        <v>893798.88</v>
      </c>
      <c r="C75" s="22">
        <v>6245883.9500000002</v>
      </c>
      <c r="D75" s="24">
        <v>56.194429</v>
      </c>
      <c r="E75" s="24">
        <v>-92.649010000000004</v>
      </c>
      <c r="F75" s="18">
        <v>15.95</v>
      </c>
      <c r="G75" s="6">
        <v>16.05</v>
      </c>
      <c r="H75" s="6" t="s">
        <v>270</v>
      </c>
      <c r="I75" s="6" t="s">
        <v>219</v>
      </c>
      <c r="J75" s="4">
        <v>0.04</v>
      </c>
      <c r="K75" s="49">
        <v>2.92</v>
      </c>
      <c r="L75" s="49">
        <v>5.96</v>
      </c>
      <c r="M75" s="49" t="s">
        <v>444</v>
      </c>
      <c r="N75" s="4">
        <v>78</v>
      </c>
      <c r="O75" s="49">
        <v>0.52</v>
      </c>
      <c r="P75" s="49">
        <v>0.18</v>
      </c>
      <c r="Q75" s="35">
        <v>16.5</v>
      </c>
      <c r="R75" s="49">
        <v>0.16</v>
      </c>
      <c r="S75" s="49">
        <v>36.1</v>
      </c>
      <c r="T75" s="49">
        <v>10.6</v>
      </c>
      <c r="U75" s="4">
        <v>47</v>
      </c>
      <c r="V75" s="49">
        <v>1.31</v>
      </c>
      <c r="W75" s="35">
        <v>28.1</v>
      </c>
      <c r="X75" s="49">
        <v>2.04</v>
      </c>
      <c r="Y75" s="49">
        <v>0.92</v>
      </c>
      <c r="Z75" s="49">
        <v>0.62</v>
      </c>
      <c r="AA75" s="49">
        <v>3.34</v>
      </c>
      <c r="AB75" s="49">
        <v>4.07</v>
      </c>
      <c r="AC75" s="49">
        <v>2.98</v>
      </c>
      <c r="AD75" s="4" t="s">
        <v>444</v>
      </c>
      <c r="AE75" s="49">
        <v>0.36</v>
      </c>
      <c r="AF75" s="49" t="s">
        <v>444</v>
      </c>
      <c r="AG75" s="49">
        <v>0.32</v>
      </c>
      <c r="AH75" s="8">
        <v>0.495</v>
      </c>
      <c r="AI75" s="4">
        <v>21</v>
      </c>
      <c r="AJ75" s="4">
        <v>26</v>
      </c>
      <c r="AK75" s="49">
        <v>4.0999999999999996</v>
      </c>
      <c r="AL75" s="8">
        <v>5.0999999999999997E-2</v>
      </c>
      <c r="AM75" s="49">
        <v>0.48</v>
      </c>
      <c r="AN75" s="49">
        <v>0.16</v>
      </c>
      <c r="AO75" s="49">
        <v>0.11</v>
      </c>
      <c r="AP75" s="35">
        <v>16.100000000000001</v>
      </c>
      <c r="AQ75" s="35">
        <v>29.6</v>
      </c>
      <c r="AR75" s="8">
        <v>0.109</v>
      </c>
      <c r="AS75" s="49">
        <v>9.16</v>
      </c>
      <c r="AT75" s="49">
        <v>4.3899999999999997</v>
      </c>
      <c r="AU75" s="35">
        <v>28.5</v>
      </c>
      <c r="AV75" s="4">
        <v>547</v>
      </c>
      <c r="AW75" s="49">
        <v>0.12</v>
      </c>
      <c r="AX75" s="35">
        <v>3.5</v>
      </c>
      <c r="AY75" s="35">
        <v>4</v>
      </c>
      <c r="AZ75" s="49">
        <v>2.94</v>
      </c>
      <c r="BA75" s="49">
        <v>0.61</v>
      </c>
      <c r="BB75" s="4">
        <v>74</v>
      </c>
      <c r="BC75" s="4" t="s">
        <v>444</v>
      </c>
      <c r="BD75" s="49">
        <v>0.31</v>
      </c>
      <c r="BE75" s="49">
        <v>0.02</v>
      </c>
      <c r="BF75" s="49">
        <v>7.22</v>
      </c>
      <c r="BG75" s="8">
        <v>0.105</v>
      </c>
      <c r="BH75" s="49">
        <v>1.36</v>
      </c>
      <c r="BI75" s="35">
        <v>34</v>
      </c>
      <c r="BJ75" s="4" t="s">
        <v>446</v>
      </c>
      <c r="BK75" s="49">
        <v>7.87</v>
      </c>
      <c r="BL75" s="49">
        <v>0.71</v>
      </c>
      <c r="BM75" s="35">
        <v>62.3</v>
      </c>
      <c r="BN75" s="35">
        <v>24.8</v>
      </c>
    </row>
    <row r="76" spans="1:66">
      <c r="A76" s="159" t="s">
        <v>400</v>
      </c>
      <c r="B76" s="22">
        <v>893798.88</v>
      </c>
      <c r="C76" s="22">
        <v>6245883.9500000002</v>
      </c>
      <c r="D76" s="24">
        <v>56.194429</v>
      </c>
      <c r="E76" s="24">
        <v>-92.649010000000004</v>
      </c>
      <c r="F76" s="18">
        <v>18.95</v>
      </c>
      <c r="G76" s="6">
        <v>19.05</v>
      </c>
      <c r="H76" s="6" t="s">
        <v>273</v>
      </c>
      <c r="I76" s="6" t="s">
        <v>219</v>
      </c>
      <c r="J76" s="4">
        <v>0.06</v>
      </c>
      <c r="K76" s="49">
        <v>2.83</v>
      </c>
      <c r="L76" s="49">
        <v>5.54</v>
      </c>
      <c r="M76" s="49" t="s">
        <v>444</v>
      </c>
      <c r="N76" s="4">
        <v>78</v>
      </c>
      <c r="O76" s="49">
        <v>0.53</v>
      </c>
      <c r="P76" s="49">
        <v>0.17</v>
      </c>
      <c r="Q76" s="35">
        <v>16</v>
      </c>
      <c r="R76" s="49">
        <v>0.13</v>
      </c>
      <c r="S76" s="49">
        <v>35.1</v>
      </c>
      <c r="T76" s="49">
        <v>10.1</v>
      </c>
      <c r="U76" s="4">
        <v>45</v>
      </c>
      <c r="V76" s="49">
        <v>1.23</v>
      </c>
      <c r="W76" s="35">
        <v>25.3</v>
      </c>
      <c r="X76" s="49">
        <v>1.98</v>
      </c>
      <c r="Y76" s="49">
        <v>0.89</v>
      </c>
      <c r="Z76" s="49">
        <v>0.6</v>
      </c>
      <c r="AA76" s="49">
        <v>3.22</v>
      </c>
      <c r="AB76" s="49">
        <v>3.87</v>
      </c>
      <c r="AC76" s="49">
        <v>2.91</v>
      </c>
      <c r="AD76" s="4" t="s">
        <v>444</v>
      </c>
      <c r="AE76" s="49">
        <v>0.36</v>
      </c>
      <c r="AF76" s="49" t="s">
        <v>444</v>
      </c>
      <c r="AG76" s="49">
        <v>0.32</v>
      </c>
      <c r="AH76" s="8">
        <v>0.47399999999999998</v>
      </c>
      <c r="AI76" s="4">
        <v>20</v>
      </c>
      <c r="AJ76" s="4">
        <v>26</v>
      </c>
      <c r="AK76" s="49">
        <v>4.13</v>
      </c>
      <c r="AL76" s="8">
        <v>4.9000000000000002E-2</v>
      </c>
      <c r="AM76" s="49">
        <v>0.45</v>
      </c>
      <c r="AN76" s="49">
        <v>0.12</v>
      </c>
      <c r="AO76" s="49">
        <v>0.12</v>
      </c>
      <c r="AP76" s="35">
        <v>15.3</v>
      </c>
      <c r="AQ76" s="35">
        <v>29.6</v>
      </c>
      <c r="AR76" s="8">
        <v>0.104</v>
      </c>
      <c r="AS76" s="49">
        <v>9.01</v>
      </c>
      <c r="AT76" s="49">
        <v>4.1399999999999997</v>
      </c>
      <c r="AU76" s="35">
        <v>28.4</v>
      </c>
      <c r="AV76" s="4">
        <v>628</v>
      </c>
      <c r="AW76" s="49">
        <v>0.12</v>
      </c>
      <c r="AX76" s="35">
        <v>3.3</v>
      </c>
      <c r="AY76" s="35">
        <v>3.7</v>
      </c>
      <c r="AZ76" s="49">
        <v>2.88</v>
      </c>
      <c r="BA76" s="49">
        <v>0.57999999999999996</v>
      </c>
      <c r="BB76" s="4">
        <v>71</v>
      </c>
      <c r="BC76" s="4" t="s">
        <v>444</v>
      </c>
      <c r="BD76" s="49">
        <v>0.3</v>
      </c>
      <c r="BE76" s="49">
        <v>0.02</v>
      </c>
      <c r="BF76" s="49">
        <v>6.79</v>
      </c>
      <c r="BG76" s="8">
        <v>0.1</v>
      </c>
      <c r="BH76" s="49">
        <v>1.25</v>
      </c>
      <c r="BI76" s="35">
        <v>32.1</v>
      </c>
      <c r="BJ76" s="4" t="s">
        <v>446</v>
      </c>
      <c r="BK76" s="49">
        <v>7.76</v>
      </c>
      <c r="BL76" s="49">
        <v>0.7</v>
      </c>
      <c r="BM76" s="35">
        <v>60.5</v>
      </c>
      <c r="BN76" s="35">
        <v>24.2</v>
      </c>
    </row>
    <row r="77" spans="1:66">
      <c r="A77" s="159" t="s">
        <v>401</v>
      </c>
      <c r="B77" s="22">
        <v>893798.88</v>
      </c>
      <c r="C77" s="22">
        <v>6245883.9500000002</v>
      </c>
      <c r="D77" s="24">
        <v>56.194429</v>
      </c>
      <c r="E77" s="24">
        <v>-92.649010000000004</v>
      </c>
      <c r="F77" s="18">
        <v>20.95</v>
      </c>
      <c r="G77" s="6">
        <v>21.05</v>
      </c>
      <c r="H77" s="6" t="s">
        <v>275</v>
      </c>
      <c r="I77" s="6" t="s">
        <v>219</v>
      </c>
      <c r="J77" s="4">
        <v>0.03</v>
      </c>
      <c r="K77" s="49">
        <v>1.88</v>
      </c>
      <c r="L77" s="49">
        <v>5.35</v>
      </c>
      <c r="M77" s="49" t="s">
        <v>444</v>
      </c>
      <c r="N77" s="4">
        <v>53</v>
      </c>
      <c r="O77" s="49">
        <v>0.37</v>
      </c>
      <c r="P77" s="49">
        <v>0.13</v>
      </c>
      <c r="Q77" s="35">
        <v>18.8</v>
      </c>
      <c r="R77" s="49">
        <v>0.18</v>
      </c>
      <c r="S77" s="49">
        <v>27.2</v>
      </c>
      <c r="T77" s="49">
        <v>7.04</v>
      </c>
      <c r="U77" s="4">
        <v>35</v>
      </c>
      <c r="V77" s="49">
        <v>0.75</v>
      </c>
      <c r="W77" s="35">
        <v>19.8</v>
      </c>
      <c r="X77" s="49">
        <v>1.7</v>
      </c>
      <c r="Y77" s="49">
        <v>0.76</v>
      </c>
      <c r="Z77" s="49">
        <v>0.49</v>
      </c>
      <c r="AA77" s="49">
        <v>2.35</v>
      </c>
      <c r="AB77" s="49">
        <v>2.62</v>
      </c>
      <c r="AC77" s="49">
        <v>2.39</v>
      </c>
      <c r="AD77" s="4" t="s">
        <v>444</v>
      </c>
      <c r="AE77" s="49">
        <v>0.3</v>
      </c>
      <c r="AF77" s="49" t="s">
        <v>444</v>
      </c>
      <c r="AG77" s="49">
        <v>0.27</v>
      </c>
      <c r="AH77" s="8">
        <v>0.30599999999999999</v>
      </c>
      <c r="AI77" s="4">
        <v>14</v>
      </c>
      <c r="AJ77" s="4">
        <v>18</v>
      </c>
      <c r="AK77" s="49">
        <v>5.05</v>
      </c>
      <c r="AL77" s="8">
        <v>4.3999999999999997E-2</v>
      </c>
      <c r="AM77" s="49">
        <v>0.44</v>
      </c>
      <c r="AN77" s="49">
        <v>0.11</v>
      </c>
      <c r="AO77" s="49">
        <v>0.15</v>
      </c>
      <c r="AP77" s="35">
        <v>11.4</v>
      </c>
      <c r="AQ77" s="35">
        <v>22.2</v>
      </c>
      <c r="AR77" s="8">
        <v>9.7000000000000003E-2</v>
      </c>
      <c r="AS77" s="49">
        <v>7.47</v>
      </c>
      <c r="AT77" s="49">
        <v>3.05</v>
      </c>
      <c r="AU77" s="35">
        <v>16.7</v>
      </c>
      <c r="AV77" s="4">
        <v>669</v>
      </c>
      <c r="AW77" s="49">
        <v>0.12</v>
      </c>
      <c r="AX77" s="35">
        <v>2.5</v>
      </c>
      <c r="AY77" s="35">
        <v>4.7</v>
      </c>
      <c r="AZ77" s="49">
        <v>2.2200000000000002</v>
      </c>
      <c r="BA77" s="49">
        <v>0.46</v>
      </c>
      <c r="BB77" s="4">
        <v>72</v>
      </c>
      <c r="BC77" s="4" t="s">
        <v>444</v>
      </c>
      <c r="BD77" s="49">
        <v>0.26</v>
      </c>
      <c r="BE77" s="49">
        <v>0.02</v>
      </c>
      <c r="BF77" s="49">
        <v>4.74</v>
      </c>
      <c r="BG77" s="8">
        <v>6.0999999999999999E-2</v>
      </c>
      <c r="BH77" s="49">
        <v>1.1100000000000001</v>
      </c>
      <c r="BI77" s="35">
        <v>21.8</v>
      </c>
      <c r="BJ77" s="4" t="s">
        <v>446</v>
      </c>
      <c r="BK77" s="49">
        <v>6.58</v>
      </c>
      <c r="BL77" s="49">
        <v>0.57999999999999996</v>
      </c>
      <c r="BM77" s="35">
        <v>43.3</v>
      </c>
      <c r="BN77" s="35">
        <v>18</v>
      </c>
    </row>
    <row r="78" spans="1:66">
      <c r="A78" s="159" t="s">
        <v>402</v>
      </c>
      <c r="B78" s="22">
        <v>893798.88</v>
      </c>
      <c r="C78" s="22">
        <v>6245883.9500000002</v>
      </c>
      <c r="D78" s="24">
        <v>56.194429</v>
      </c>
      <c r="E78" s="24">
        <v>-92.649010000000004</v>
      </c>
      <c r="F78" s="18">
        <v>22.75</v>
      </c>
      <c r="G78" s="6">
        <v>22.85</v>
      </c>
      <c r="H78" s="6" t="s">
        <v>277</v>
      </c>
      <c r="I78" s="6" t="s">
        <v>219</v>
      </c>
      <c r="J78" s="4">
        <v>0.03</v>
      </c>
      <c r="K78" s="49">
        <v>1.1599999999999999</v>
      </c>
      <c r="L78" s="49">
        <v>4.41</v>
      </c>
      <c r="M78" s="49" t="s">
        <v>444</v>
      </c>
      <c r="N78" s="4">
        <v>36</v>
      </c>
      <c r="O78" s="49">
        <v>0.22</v>
      </c>
      <c r="P78" s="49">
        <v>0.08</v>
      </c>
      <c r="Q78" s="35">
        <v>20.399999999999999</v>
      </c>
      <c r="R78" s="49">
        <v>0.14000000000000001</v>
      </c>
      <c r="S78" s="49">
        <v>20.6</v>
      </c>
      <c r="T78" s="49">
        <v>4.28</v>
      </c>
      <c r="U78" s="4">
        <v>26</v>
      </c>
      <c r="V78" s="49">
        <v>0.55000000000000004</v>
      </c>
      <c r="W78" s="35">
        <v>13.5</v>
      </c>
      <c r="X78" s="49">
        <v>1.38</v>
      </c>
      <c r="Y78" s="49">
        <v>0.63</v>
      </c>
      <c r="Z78" s="49">
        <v>0.37</v>
      </c>
      <c r="AA78" s="49">
        <v>1.58</v>
      </c>
      <c r="AB78" s="49">
        <v>1.6</v>
      </c>
      <c r="AC78" s="49">
        <v>1.9</v>
      </c>
      <c r="AD78" s="4" t="s">
        <v>444</v>
      </c>
      <c r="AE78" s="49">
        <v>0.25</v>
      </c>
      <c r="AF78" s="49" t="s">
        <v>444</v>
      </c>
      <c r="AG78" s="49">
        <v>0.22</v>
      </c>
      <c r="AH78" s="8">
        <v>0.18099999999999999</v>
      </c>
      <c r="AI78" s="4">
        <v>11</v>
      </c>
      <c r="AJ78" s="4">
        <v>11</v>
      </c>
      <c r="AK78" s="49">
        <v>5.74</v>
      </c>
      <c r="AL78" s="8">
        <v>3.5000000000000003E-2</v>
      </c>
      <c r="AM78" s="49">
        <v>0.32</v>
      </c>
      <c r="AN78" s="49">
        <v>0.12</v>
      </c>
      <c r="AO78" s="49">
        <v>0.26</v>
      </c>
      <c r="AP78" s="35">
        <v>8.82</v>
      </c>
      <c r="AQ78" s="35">
        <v>14.3</v>
      </c>
      <c r="AR78" s="8">
        <v>0.09</v>
      </c>
      <c r="AS78" s="49">
        <v>4.63</v>
      </c>
      <c r="AT78" s="49">
        <v>2.31</v>
      </c>
      <c r="AU78" s="35">
        <v>10.199999999999999</v>
      </c>
      <c r="AV78" s="4">
        <v>360</v>
      </c>
      <c r="AW78" s="49">
        <v>0.09</v>
      </c>
      <c r="AX78" s="35">
        <v>1.8</v>
      </c>
      <c r="AY78" s="35">
        <v>5.2</v>
      </c>
      <c r="AZ78" s="49">
        <v>1.73</v>
      </c>
      <c r="BA78" s="49">
        <v>0.25</v>
      </c>
      <c r="BB78" s="4">
        <v>67</v>
      </c>
      <c r="BC78" s="4" t="s">
        <v>444</v>
      </c>
      <c r="BD78" s="49">
        <v>0.2</v>
      </c>
      <c r="BE78" s="49" t="s">
        <v>444</v>
      </c>
      <c r="BF78" s="49">
        <v>3.3</v>
      </c>
      <c r="BG78" s="8">
        <v>5.8999999999999997E-2</v>
      </c>
      <c r="BH78" s="49">
        <v>0.74</v>
      </c>
      <c r="BI78" s="35">
        <v>14.2</v>
      </c>
      <c r="BJ78" s="4" t="s">
        <v>446</v>
      </c>
      <c r="BK78" s="49">
        <v>5.52</v>
      </c>
      <c r="BL78" s="49">
        <v>0.49</v>
      </c>
      <c r="BM78" s="35">
        <v>28.4</v>
      </c>
      <c r="BN78" s="35">
        <v>14.8</v>
      </c>
    </row>
    <row r="79" spans="1:66">
      <c r="A79" s="159" t="s">
        <v>405</v>
      </c>
      <c r="B79" s="22">
        <v>893798.88</v>
      </c>
      <c r="C79" s="22">
        <v>6245883.9500000002</v>
      </c>
      <c r="D79" s="24">
        <v>56.194429</v>
      </c>
      <c r="E79" s="24">
        <v>-92.649010000000004</v>
      </c>
      <c r="F79" s="18">
        <v>25.05</v>
      </c>
      <c r="G79" s="6">
        <v>25.15</v>
      </c>
      <c r="H79" s="6" t="s">
        <v>278</v>
      </c>
      <c r="I79" s="6" t="s">
        <v>219</v>
      </c>
      <c r="J79" s="4">
        <v>0.03</v>
      </c>
      <c r="K79" s="49">
        <v>1.71</v>
      </c>
      <c r="L79" s="49">
        <v>4.6900000000000004</v>
      </c>
      <c r="M79" s="49" t="s">
        <v>444</v>
      </c>
      <c r="N79" s="4">
        <v>52</v>
      </c>
      <c r="O79" s="49">
        <v>0.32</v>
      </c>
      <c r="P79" s="49">
        <v>0.1</v>
      </c>
      <c r="Q79" s="35">
        <v>18.5</v>
      </c>
      <c r="R79" s="49">
        <v>0.17</v>
      </c>
      <c r="S79" s="49">
        <v>25.1</v>
      </c>
      <c r="T79" s="49">
        <v>6.19</v>
      </c>
      <c r="U79" s="4">
        <v>34</v>
      </c>
      <c r="V79" s="49">
        <v>0.75</v>
      </c>
      <c r="W79" s="35">
        <v>16.8</v>
      </c>
      <c r="X79" s="49">
        <v>1.65</v>
      </c>
      <c r="Y79" s="49">
        <v>0.74</v>
      </c>
      <c r="Z79" s="49">
        <v>0.46</v>
      </c>
      <c r="AA79" s="49">
        <v>2.14</v>
      </c>
      <c r="AB79" s="49">
        <v>2.38</v>
      </c>
      <c r="AC79" s="49">
        <v>2.2799999999999998</v>
      </c>
      <c r="AD79" s="4" t="s">
        <v>444</v>
      </c>
      <c r="AE79" s="49">
        <v>0.28999999999999998</v>
      </c>
      <c r="AF79" s="49" t="s">
        <v>444</v>
      </c>
      <c r="AG79" s="49">
        <v>0.26</v>
      </c>
      <c r="AH79" s="8">
        <v>0.26</v>
      </c>
      <c r="AI79" s="4">
        <v>13</v>
      </c>
      <c r="AJ79" s="4">
        <v>16</v>
      </c>
      <c r="AK79" s="49">
        <v>5.21</v>
      </c>
      <c r="AL79" s="8">
        <v>4.1000000000000002E-2</v>
      </c>
      <c r="AM79" s="49">
        <v>0.33</v>
      </c>
      <c r="AN79" s="49">
        <v>0.06</v>
      </c>
      <c r="AO79" s="49">
        <v>0.16</v>
      </c>
      <c r="AP79" s="35">
        <v>11</v>
      </c>
      <c r="AQ79" s="35">
        <v>19.2</v>
      </c>
      <c r="AR79" s="8">
        <v>9.7000000000000003E-2</v>
      </c>
      <c r="AS79" s="49">
        <v>6.01</v>
      </c>
      <c r="AT79" s="49">
        <v>2.89</v>
      </c>
      <c r="AU79" s="35">
        <v>14.8</v>
      </c>
      <c r="AV79" s="4">
        <v>438</v>
      </c>
      <c r="AW79" s="49">
        <v>0.11</v>
      </c>
      <c r="AX79" s="35">
        <v>2.4</v>
      </c>
      <c r="AY79" s="35">
        <v>4.8</v>
      </c>
      <c r="AZ79" s="49">
        <v>2.14</v>
      </c>
      <c r="BA79" s="49">
        <v>0.36</v>
      </c>
      <c r="BB79" s="4">
        <v>67</v>
      </c>
      <c r="BC79" s="4" t="s">
        <v>444</v>
      </c>
      <c r="BD79" s="49">
        <v>0.24</v>
      </c>
      <c r="BE79" s="49">
        <v>0.02</v>
      </c>
      <c r="BF79" s="49">
        <v>4.3499999999999996</v>
      </c>
      <c r="BG79" s="8">
        <v>7.4999999999999997E-2</v>
      </c>
      <c r="BH79" s="49">
        <v>0.9</v>
      </c>
      <c r="BI79" s="35">
        <v>20.7</v>
      </c>
      <c r="BJ79" s="4" t="s">
        <v>446</v>
      </c>
      <c r="BK79" s="49">
        <v>6.48</v>
      </c>
      <c r="BL79" s="49">
        <v>0.57999999999999996</v>
      </c>
      <c r="BM79" s="35">
        <v>39</v>
      </c>
      <c r="BN79" s="35">
        <v>18.100000000000001</v>
      </c>
    </row>
    <row r="80" spans="1:66">
      <c r="A80" s="159" t="s">
        <v>406</v>
      </c>
      <c r="B80" s="22">
        <v>893798.88</v>
      </c>
      <c r="C80" s="22">
        <v>6245883.9500000002</v>
      </c>
      <c r="D80" s="24">
        <v>56.194429</v>
      </c>
      <c r="E80" s="24">
        <v>-92.649010000000004</v>
      </c>
      <c r="F80" s="18">
        <v>26.9</v>
      </c>
      <c r="G80" s="6">
        <v>27</v>
      </c>
      <c r="H80" s="6" t="s">
        <v>279</v>
      </c>
      <c r="I80" s="6" t="s">
        <v>219</v>
      </c>
      <c r="J80" s="4">
        <v>0.04</v>
      </c>
      <c r="K80" s="49">
        <v>2.14</v>
      </c>
      <c r="L80" s="49">
        <v>4.66</v>
      </c>
      <c r="M80" s="49">
        <v>0.03</v>
      </c>
      <c r="N80" s="4">
        <v>62</v>
      </c>
      <c r="O80" s="49">
        <v>0.47</v>
      </c>
      <c r="P80" s="49">
        <v>0.2</v>
      </c>
      <c r="Q80" s="35">
        <v>18.899999999999999</v>
      </c>
      <c r="R80" s="49">
        <v>0.13</v>
      </c>
      <c r="S80" s="49">
        <v>28.6</v>
      </c>
      <c r="T80" s="49">
        <v>7.82</v>
      </c>
      <c r="U80" s="4">
        <v>38</v>
      </c>
      <c r="V80" s="49">
        <v>0.79</v>
      </c>
      <c r="W80" s="35">
        <v>19.8</v>
      </c>
      <c r="X80" s="49">
        <v>1.76</v>
      </c>
      <c r="Y80" s="49">
        <v>0.79</v>
      </c>
      <c r="Z80" s="49">
        <v>0.52</v>
      </c>
      <c r="AA80" s="49">
        <v>2.4900000000000002</v>
      </c>
      <c r="AB80" s="49">
        <v>3.02</v>
      </c>
      <c r="AC80" s="49">
        <v>2.5</v>
      </c>
      <c r="AD80" s="4" t="s">
        <v>444</v>
      </c>
      <c r="AE80" s="49">
        <v>0.25</v>
      </c>
      <c r="AF80" s="49">
        <v>0.16</v>
      </c>
      <c r="AG80" s="49">
        <v>0.3</v>
      </c>
      <c r="AH80" s="8">
        <v>0.36399999999999999</v>
      </c>
      <c r="AI80" s="4">
        <v>16</v>
      </c>
      <c r="AJ80" s="4">
        <v>20</v>
      </c>
      <c r="AK80" s="49">
        <v>5.61</v>
      </c>
      <c r="AL80" s="8">
        <v>4.2000000000000003E-2</v>
      </c>
      <c r="AM80" s="49">
        <v>0.5</v>
      </c>
      <c r="AN80" s="49">
        <v>7.0000000000000007E-2</v>
      </c>
      <c r="AO80" s="49">
        <v>0.14000000000000001</v>
      </c>
      <c r="AP80" s="35">
        <v>13.7</v>
      </c>
      <c r="AQ80" s="35">
        <v>23.3</v>
      </c>
      <c r="AR80" s="8">
        <v>9.4E-2</v>
      </c>
      <c r="AS80" s="49">
        <v>8.08</v>
      </c>
      <c r="AT80" s="49">
        <v>3.81</v>
      </c>
      <c r="AU80" s="35">
        <v>21</v>
      </c>
      <c r="AV80" s="4">
        <v>630</v>
      </c>
      <c r="AW80" s="49">
        <v>0.08</v>
      </c>
      <c r="AX80" s="35">
        <v>2.9</v>
      </c>
      <c r="AY80" s="35">
        <v>2.9</v>
      </c>
      <c r="AZ80" s="49">
        <v>2.5099999999999998</v>
      </c>
      <c r="BA80" s="49">
        <v>0.43</v>
      </c>
      <c r="BB80" s="4">
        <v>69</v>
      </c>
      <c r="BC80" s="4" t="s">
        <v>444</v>
      </c>
      <c r="BD80" s="49">
        <v>0.28000000000000003</v>
      </c>
      <c r="BE80" s="49">
        <v>0.02</v>
      </c>
      <c r="BF80" s="49">
        <v>5.67</v>
      </c>
      <c r="BG80" s="8">
        <v>7.1999999999999995E-2</v>
      </c>
      <c r="BH80" s="49">
        <v>1.35</v>
      </c>
      <c r="BI80" s="35">
        <v>25</v>
      </c>
      <c r="BJ80" s="4" t="s">
        <v>446</v>
      </c>
      <c r="BK80" s="49">
        <v>6.65</v>
      </c>
      <c r="BL80" s="49">
        <v>0.63</v>
      </c>
      <c r="BM80" s="35">
        <v>46.8</v>
      </c>
      <c r="BN80" s="35">
        <v>12</v>
      </c>
    </row>
    <row r="81" spans="1:66">
      <c r="A81" s="159" t="s">
        <v>407</v>
      </c>
      <c r="B81" s="22">
        <v>893798.88</v>
      </c>
      <c r="C81" s="22">
        <v>6245883.9500000002</v>
      </c>
      <c r="D81" s="24">
        <v>56.194429</v>
      </c>
      <c r="E81" s="24">
        <v>-92.649010000000004</v>
      </c>
      <c r="F81" s="18">
        <v>28.9</v>
      </c>
      <c r="G81" s="6">
        <v>29</v>
      </c>
      <c r="H81" s="6" t="s">
        <v>280</v>
      </c>
      <c r="I81" s="6" t="s">
        <v>219</v>
      </c>
      <c r="J81" s="4">
        <v>0.04</v>
      </c>
      <c r="K81" s="49">
        <v>2.59</v>
      </c>
      <c r="L81" s="49">
        <v>4.76</v>
      </c>
      <c r="M81" s="49">
        <v>0.02</v>
      </c>
      <c r="N81" s="4">
        <v>71</v>
      </c>
      <c r="O81" s="49">
        <v>0.49</v>
      </c>
      <c r="P81" s="49">
        <v>0.16</v>
      </c>
      <c r="Q81" s="35">
        <v>18.600000000000001</v>
      </c>
      <c r="R81" s="49">
        <v>0.14000000000000001</v>
      </c>
      <c r="S81" s="49">
        <v>35.5</v>
      </c>
      <c r="T81" s="49">
        <v>8.52</v>
      </c>
      <c r="U81" s="4">
        <v>44</v>
      </c>
      <c r="V81" s="49">
        <v>0.93</v>
      </c>
      <c r="W81" s="35">
        <v>19.600000000000001</v>
      </c>
      <c r="X81" s="49">
        <v>1.86</v>
      </c>
      <c r="Y81" s="49">
        <v>0.82</v>
      </c>
      <c r="Z81" s="49">
        <v>0.56999999999999995</v>
      </c>
      <c r="AA81" s="49">
        <v>2.91</v>
      </c>
      <c r="AB81" s="49">
        <v>3.49</v>
      </c>
      <c r="AC81" s="49">
        <v>2.74</v>
      </c>
      <c r="AD81" s="4" t="s">
        <v>444</v>
      </c>
      <c r="AE81" s="49">
        <v>0.28000000000000003</v>
      </c>
      <c r="AF81" s="49">
        <v>0.15</v>
      </c>
      <c r="AG81" s="49">
        <v>0.31</v>
      </c>
      <c r="AH81" s="8">
        <v>0.44500000000000001</v>
      </c>
      <c r="AI81" s="4">
        <v>21</v>
      </c>
      <c r="AJ81" s="4">
        <v>23</v>
      </c>
      <c r="AK81" s="49">
        <v>4.9800000000000004</v>
      </c>
      <c r="AL81" s="8">
        <v>4.2000000000000003E-2</v>
      </c>
      <c r="AM81" s="49">
        <v>0.41</v>
      </c>
      <c r="AN81" s="49">
        <v>0.11</v>
      </c>
      <c r="AO81" s="49">
        <v>0.15</v>
      </c>
      <c r="AP81" s="35">
        <v>16</v>
      </c>
      <c r="AQ81" s="35">
        <v>24.1</v>
      </c>
      <c r="AR81" s="8">
        <v>9.9000000000000005E-2</v>
      </c>
      <c r="AS81" s="49">
        <v>9.1</v>
      </c>
      <c r="AT81" s="49">
        <v>4.4800000000000004</v>
      </c>
      <c r="AU81" s="35">
        <v>25.1</v>
      </c>
      <c r="AV81" s="4">
        <v>552</v>
      </c>
      <c r="AW81" s="49">
        <v>7.0000000000000007E-2</v>
      </c>
      <c r="AX81" s="35">
        <v>3.2</v>
      </c>
      <c r="AY81" s="35">
        <v>2.2999999999999998</v>
      </c>
      <c r="AZ81" s="49">
        <v>2.84</v>
      </c>
      <c r="BA81" s="49">
        <v>0.52</v>
      </c>
      <c r="BB81" s="4">
        <v>75</v>
      </c>
      <c r="BC81" s="4" t="s">
        <v>444</v>
      </c>
      <c r="BD81" s="49">
        <v>0.31</v>
      </c>
      <c r="BE81" s="49">
        <v>0.02</v>
      </c>
      <c r="BF81" s="49">
        <v>6.68</v>
      </c>
      <c r="BG81" s="8">
        <v>8.7999999999999995E-2</v>
      </c>
      <c r="BH81" s="49">
        <v>1.34</v>
      </c>
      <c r="BI81" s="35">
        <v>29.4</v>
      </c>
      <c r="BJ81" s="4" t="s">
        <v>446</v>
      </c>
      <c r="BK81" s="49">
        <v>6.92</v>
      </c>
      <c r="BL81" s="49">
        <v>0.65</v>
      </c>
      <c r="BM81" s="35">
        <v>52</v>
      </c>
      <c r="BN81" s="35">
        <v>13.6</v>
      </c>
    </row>
    <row r="82" spans="1:66">
      <c r="A82" s="159" t="s">
        <v>408</v>
      </c>
      <c r="B82" s="22">
        <v>893798.88</v>
      </c>
      <c r="C82" s="22">
        <v>6245883.9500000002</v>
      </c>
      <c r="D82" s="24">
        <v>56.194429</v>
      </c>
      <c r="E82" s="24">
        <v>-92.649010000000004</v>
      </c>
      <c r="F82" s="18">
        <v>32.4</v>
      </c>
      <c r="G82" s="6">
        <v>32.5</v>
      </c>
      <c r="H82" s="6" t="s">
        <v>281</v>
      </c>
      <c r="I82" s="6" t="s">
        <v>219</v>
      </c>
      <c r="J82" s="4">
        <v>0.04</v>
      </c>
      <c r="K82" s="49">
        <v>2.42</v>
      </c>
      <c r="L82" s="49">
        <v>5.66</v>
      </c>
      <c r="M82" s="49">
        <v>0.02</v>
      </c>
      <c r="N82" s="4">
        <v>61</v>
      </c>
      <c r="O82" s="49">
        <v>0.52</v>
      </c>
      <c r="P82" s="49">
        <v>0.16</v>
      </c>
      <c r="Q82" s="35">
        <v>14.9</v>
      </c>
      <c r="R82" s="49">
        <v>0.16</v>
      </c>
      <c r="S82" s="49">
        <v>34.700000000000003</v>
      </c>
      <c r="T82" s="49">
        <v>8.99</v>
      </c>
      <c r="U82" s="4">
        <v>40</v>
      </c>
      <c r="V82" s="49">
        <v>0.96</v>
      </c>
      <c r="W82" s="35">
        <v>19.600000000000001</v>
      </c>
      <c r="X82" s="49">
        <v>1.96</v>
      </c>
      <c r="Y82" s="49">
        <v>0.87</v>
      </c>
      <c r="Z82" s="49">
        <v>0.59</v>
      </c>
      <c r="AA82" s="49">
        <v>2.9</v>
      </c>
      <c r="AB82" s="49">
        <v>3.49</v>
      </c>
      <c r="AC82" s="49">
        <v>2.92</v>
      </c>
      <c r="AD82" s="4" t="s">
        <v>444</v>
      </c>
      <c r="AE82" s="49">
        <v>0.34</v>
      </c>
      <c r="AF82" s="49">
        <v>0.1</v>
      </c>
      <c r="AG82" s="49">
        <v>0.34</v>
      </c>
      <c r="AH82" s="8">
        <v>0.379</v>
      </c>
      <c r="AI82" s="4">
        <v>19</v>
      </c>
      <c r="AJ82" s="4">
        <v>19</v>
      </c>
      <c r="AK82" s="49">
        <v>4.32</v>
      </c>
      <c r="AL82" s="8">
        <v>4.4999999999999998E-2</v>
      </c>
      <c r="AM82" s="49">
        <v>0.51</v>
      </c>
      <c r="AN82" s="49">
        <v>7.0000000000000007E-2</v>
      </c>
      <c r="AO82" s="49">
        <v>0.2</v>
      </c>
      <c r="AP82" s="35">
        <v>17</v>
      </c>
      <c r="AQ82" s="35">
        <v>23.9</v>
      </c>
      <c r="AR82" s="8">
        <v>0.107</v>
      </c>
      <c r="AS82" s="49">
        <v>9.39</v>
      </c>
      <c r="AT82" s="49">
        <v>4.79</v>
      </c>
      <c r="AU82" s="35">
        <v>23.5</v>
      </c>
      <c r="AV82" s="4">
        <v>569</v>
      </c>
      <c r="AW82" s="49">
        <v>0.1</v>
      </c>
      <c r="AX82" s="35">
        <v>3.2</v>
      </c>
      <c r="AY82" s="35">
        <v>2.6</v>
      </c>
      <c r="AZ82" s="49">
        <v>2.97</v>
      </c>
      <c r="BA82" s="49">
        <v>0.67</v>
      </c>
      <c r="BB82" s="4">
        <v>66</v>
      </c>
      <c r="BC82" s="4" t="s">
        <v>444</v>
      </c>
      <c r="BD82" s="49">
        <v>0.33</v>
      </c>
      <c r="BE82" s="49">
        <v>0.02</v>
      </c>
      <c r="BF82" s="49">
        <v>6.41</v>
      </c>
      <c r="BG82" s="8">
        <v>0.08</v>
      </c>
      <c r="BH82" s="49">
        <v>1.28</v>
      </c>
      <c r="BI82" s="35">
        <v>31.8</v>
      </c>
      <c r="BJ82" s="4" t="s">
        <v>446</v>
      </c>
      <c r="BK82" s="49">
        <v>7.38</v>
      </c>
      <c r="BL82" s="49">
        <v>0.7</v>
      </c>
      <c r="BM82" s="35">
        <v>54</v>
      </c>
      <c r="BN82" s="35">
        <v>15.6</v>
      </c>
    </row>
    <row r="83" spans="1:66">
      <c r="A83" s="159" t="s">
        <v>410</v>
      </c>
      <c r="B83" s="22">
        <v>893798.88</v>
      </c>
      <c r="C83" s="22">
        <v>6245883.9500000002</v>
      </c>
      <c r="D83" s="24">
        <v>56.194429</v>
      </c>
      <c r="E83" s="24">
        <v>-92.649010000000004</v>
      </c>
      <c r="F83" s="18">
        <v>34.25</v>
      </c>
      <c r="G83" s="6">
        <v>34.35</v>
      </c>
      <c r="H83" s="6" t="s">
        <v>371</v>
      </c>
      <c r="I83" s="6" t="s">
        <v>219</v>
      </c>
      <c r="J83" s="4">
        <v>0.05</v>
      </c>
      <c r="K83" s="49">
        <v>2.66</v>
      </c>
      <c r="L83" s="49">
        <v>5.25</v>
      </c>
      <c r="M83" s="49">
        <v>0.02</v>
      </c>
      <c r="N83" s="4">
        <v>66</v>
      </c>
      <c r="O83" s="49">
        <v>0.53</v>
      </c>
      <c r="P83" s="49">
        <v>0.16</v>
      </c>
      <c r="Q83" s="35">
        <v>16.100000000000001</v>
      </c>
      <c r="R83" s="49">
        <v>0.14000000000000001</v>
      </c>
      <c r="S83" s="49">
        <v>37.700000000000003</v>
      </c>
      <c r="T83" s="49">
        <v>9.81</v>
      </c>
      <c r="U83" s="4">
        <v>44</v>
      </c>
      <c r="V83" s="49">
        <v>1.1100000000000001</v>
      </c>
      <c r="W83" s="35">
        <v>24.9</v>
      </c>
      <c r="X83" s="49">
        <v>2.11</v>
      </c>
      <c r="Y83" s="49">
        <v>0.95</v>
      </c>
      <c r="Z83" s="49">
        <v>0.62</v>
      </c>
      <c r="AA83" s="49">
        <v>3.03</v>
      </c>
      <c r="AB83" s="49">
        <v>4.16</v>
      </c>
      <c r="AC83" s="49">
        <v>3.15</v>
      </c>
      <c r="AD83" s="4" t="s">
        <v>444</v>
      </c>
      <c r="AE83" s="49">
        <v>0.3</v>
      </c>
      <c r="AF83" s="49">
        <v>0.1</v>
      </c>
      <c r="AG83" s="49">
        <v>0.36</v>
      </c>
      <c r="AH83" s="8">
        <v>0.44500000000000001</v>
      </c>
      <c r="AI83" s="4">
        <v>21</v>
      </c>
      <c r="AJ83" s="4">
        <v>22</v>
      </c>
      <c r="AK83" s="49">
        <v>4.72</v>
      </c>
      <c r="AL83" s="8">
        <v>4.5999999999999999E-2</v>
      </c>
      <c r="AM83" s="49">
        <v>0.42</v>
      </c>
      <c r="AN83" s="49">
        <v>0.08</v>
      </c>
      <c r="AO83" s="49">
        <v>0.16</v>
      </c>
      <c r="AP83" s="35">
        <v>18.8</v>
      </c>
      <c r="AQ83" s="35">
        <v>26.4</v>
      </c>
      <c r="AR83" s="8">
        <v>0.112</v>
      </c>
      <c r="AS83" s="49">
        <v>9.6300000000000008</v>
      </c>
      <c r="AT83" s="49">
        <v>5.3</v>
      </c>
      <c r="AU83" s="35">
        <v>29.4</v>
      </c>
      <c r="AV83" s="4">
        <v>555</v>
      </c>
      <c r="AW83" s="49">
        <v>0.09</v>
      </c>
      <c r="AX83" s="35">
        <v>3.7</v>
      </c>
      <c r="AY83" s="35">
        <v>3</v>
      </c>
      <c r="AZ83" s="49">
        <v>3.25</v>
      </c>
      <c r="BA83" s="49">
        <v>0.59</v>
      </c>
      <c r="BB83" s="4">
        <v>63</v>
      </c>
      <c r="BC83" s="4" t="s">
        <v>444</v>
      </c>
      <c r="BD83" s="49">
        <v>0.35</v>
      </c>
      <c r="BE83" s="49">
        <v>0.02</v>
      </c>
      <c r="BF83" s="49">
        <v>7.65</v>
      </c>
      <c r="BG83" s="8">
        <v>0.11</v>
      </c>
      <c r="BH83" s="49">
        <v>1.26</v>
      </c>
      <c r="BI83" s="35">
        <v>37.9</v>
      </c>
      <c r="BJ83" s="4" t="s">
        <v>446</v>
      </c>
      <c r="BK83" s="49">
        <v>7.87</v>
      </c>
      <c r="BL83" s="49">
        <v>0.78</v>
      </c>
      <c r="BM83" s="35">
        <v>61.6</v>
      </c>
      <c r="BN83" s="35">
        <v>15.3</v>
      </c>
    </row>
    <row r="84" spans="1:66">
      <c r="A84" s="159" t="s">
        <v>411</v>
      </c>
      <c r="B84" s="22">
        <v>893798.88</v>
      </c>
      <c r="C84" s="22">
        <v>6245883.9500000002</v>
      </c>
      <c r="D84" s="24">
        <v>56.194429</v>
      </c>
      <c r="E84" s="24">
        <v>-92.649010000000004</v>
      </c>
      <c r="F84" s="18">
        <v>37.25</v>
      </c>
      <c r="G84" s="6">
        <v>37.35</v>
      </c>
      <c r="H84" s="6" t="s">
        <v>373</v>
      </c>
      <c r="I84" s="6" t="s">
        <v>219</v>
      </c>
      <c r="J84" s="4">
        <v>0.04</v>
      </c>
      <c r="K84" s="49">
        <v>2.6</v>
      </c>
      <c r="L84" s="49">
        <v>5.07</v>
      </c>
      <c r="M84" s="49">
        <v>0.02</v>
      </c>
      <c r="N84" s="4">
        <v>65</v>
      </c>
      <c r="O84" s="49">
        <v>0.49</v>
      </c>
      <c r="P84" s="49">
        <v>0.16</v>
      </c>
      <c r="Q84" s="35">
        <v>16.8</v>
      </c>
      <c r="R84" s="49">
        <v>0.14000000000000001</v>
      </c>
      <c r="S84" s="49">
        <v>36.9</v>
      </c>
      <c r="T84" s="49">
        <v>8.58</v>
      </c>
      <c r="U84" s="4">
        <v>43</v>
      </c>
      <c r="V84" s="49">
        <v>1.04</v>
      </c>
      <c r="W84" s="35">
        <v>21.3</v>
      </c>
      <c r="X84" s="49">
        <v>1.97</v>
      </c>
      <c r="Y84" s="49">
        <v>0.88</v>
      </c>
      <c r="Z84" s="49">
        <v>0.56999999999999995</v>
      </c>
      <c r="AA84" s="49">
        <v>2.94</v>
      </c>
      <c r="AB84" s="49">
        <v>3.77</v>
      </c>
      <c r="AC84" s="49">
        <v>2.91</v>
      </c>
      <c r="AD84" s="4" t="s">
        <v>444</v>
      </c>
      <c r="AE84" s="49">
        <v>0.33</v>
      </c>
      <c r="AF84" s="49">
        <v>0.09</v>
      </c>
      <c r="AG84" s="49">
        <v>0.34</v>
      </c>
      <c r="AH84" s="8">
        <v>0.44</v>
      </c>
      <c r="AI84" s="4">
        <v>22</v>
      </c>
      <c r="AJ84" s="4">
        <v>22</v>
      </c>
      <c r="AK84" s="49">
        <v>4.9000000000000004</v>
      </c>
      <c r="AL84" s="8">
        <v>4.2999999999999997E-2</v>
      </c>
      <c r="AM84" s="49">
        <v>0.36</v>
      </c>
      <c r="AN84" s="49">
        <v>0.08</v>
      </c>
      <c r="AO84" s="49">
        <v>0.19</v>
      </c>
      <c r="AP84" s="35">
        <v>17.100000000000001</v>
      </c>
      <c r="AQ84" s="35">
        <v>24.3</v>
      </c>
      <c r="AR84" s="8">
        <v>0.112</v>
      </c>
      <c r="AS84" s="49">
        <v>9.18</v>
      </c>
      <c r="AT84" s="49">
        <v>4.8600000000000003</v>
      </c>
      <c r="AU84" s="35">
        <v>27.5</v>
      </c>
      <c r="AV84" s="4">
        <v>602</v>
      </c>
      <c r="AW84" s="49">
        <v>0.08</v>
      </c>
      <c r="AX84" s="35">
        <v>3.4</v>
      </c>
      <c r="AY84" s="35">
        <v>2.9</v>
      </c>
      <c r="AZ84" s="49">
        <v>3.01</v>
      </c>
      <c r="BA84" s="49">
        <v>0.56999999999999995</v>
      </c>
      <c r="BB84" s="4">
        <v>65</v>
      </c>
      <c r="BC84" s="4" t="s">
        <v>444</v>
      </c>
      <c r="BD84" s="49">
        <v>0.33</v>
      </c>
      <c r="BE84" s="49">
        <v>0.02</v>
      </c>
      <c r="BF84" s="49">
        <v>6.99</v>
      </c>
      <c r="BG84" s="8">
        <v>0.109</v>
      </c>
      <c r="BH84" s="49">
        <v>1.22</v>
      </c>
      <c r="BI84" s="35">
        <v>32.1</v>
      </c>
      <c r="BJ84" s="4" t="s">
        <v>446</v>
      </c>
      <c r="BK84" s="49">
        <v>7.32</v>
      </c>
      <c r="BL84" s="49">
        <v>0.72</v>
      </c>
      <c r="BM84" s="35">
        <v>55.6</v>
      </c>
      <c r="BN84" s="35">
        <v>15.5</v>
      </c>
    </row>
    <row r="85" spans="1:66">
      <c r="A85" s="159" t="s">
        <v>412</v>
      </c>
      <c r="B85" s="22">
        <v>893798.88</v>
      </c>
      <c r="C85" s="22">
        <v>6245883.9500000002</v>
      </c>
      <c r="D85" s="24">
        <v>56.194429</v>
      </c>
      <c r="E85" s="24">
        <v>-92.649010000000004</v>
      </c>
      <c r="F85" s="18">
        <v>40.25</v>
      </c>
      <c r="G85" s="6">
        <v>40.35</v>
      </c>
      <c r="H85" s="6" t="s">
        <v>375</v>
      </c>
      <c r="I85" s="6" t="s">
        <v>219</v>
      </c>
      <c r="J85" s="4">
        <v>0.04</v>
      </c>
      <c r="K85" s="49">
        <v>2.52</v>
      </c>
      <c r="L85" s="49">
        <v>5.38</v>
      </c>
      <c r="M85" s="49">
        <v>0.02</v>
      </c>
      <c r="N85" s="4">
        <v>66</v>
      </c>
      <c r="O85" s="49">
        <v>0.51</v>
      </c>
      <c r="P85" s="49">
        <v>0.16</v>
      </c>
      <c r="Q85" s="35">
        <v>17.100000000000001</v>
      </c>
      <c r="R85" s="49">
        <v>0.15</v>
      </c>
      <c r="S85" s="49">
        <v>35.700000000000003</v>
      </c>
      <c r="T85" s="49">
        <v>9.42</v>
      </c>
      <c r="U85" s="4">
        <v>43</v>
      </c>
      <c r="V85" s="49">
        <v>1.05</v>
      </c>
      <c r="W85" s="35">
        <v>23.3</v>
      </c>
      <c r="X85" s="49">
        <v>2.04</v>
      </c>
      <c r="Y85" s="49">
        <v>0.92</v>
      </c>
      <c r="Z85" s="49">
        <v>0.6</v>
      </c>
      <c r="AA85" s="49">
        <v>2.89</v>
      </c>
      <c r="AB85" s="49">
        <v>3.83</v>
      </c>
      <c r="AC85" s="49">
        <v>3.01</v>
      </c>
      <c r="AD85" s="4" t="s">
        <v>444</v>
      </c>
      <c r="AE85" s="49">
        <v>0.34</v>
      </c>
      <c r="AF85" s="49">
        <v>0.1</v>
      </c>
      <c r="AG85" s="49">
        <v>0.35</v>
      </c>
      <c r="AH85" s="8">
        <v>0.433</v>
      </c>
      <c r="AI85" s="4">
        <v>21</v>
      </c>
      <c r="AJ85" s="4">
        <v>22</v>
      </c>
      <c r="AK85" s="49">
        <v>5.04</v>
      </c>
      <c r="AL85" s="8">
        <v>4.5999999999999999E-2</v>
      </c>
      <c r="AM85" s="49">
        <v>0.48</v>
      </c>
      <c r="AN85" s="49">
        <v>0.15</v>
      </c>
      <c r="AO85" s="49">
        <v>0.22</v>
      </c>
      <c r="AP85" s="35">
        <v>17.600000000000001</v>
      </c>
      <c r="AQ85" s="35">
        <v>25.8</v>
      </c>
      <c r="AR85" s="8">
        <v>0.11</v>
      </c>
      <c r="AS85" s="49">
        <v>9.1999999999999993</v>
      </c>
      <c r="AT85" s="49">
        <v>4.99</v>
      </c>
      <c r="AU85" s="35">
        <v>27.8</v>
      </c>
      <c r="AV85" s="4">
        <v>590</v>
      </c>
      <c r="AW85" s="49">
        <v>0.09</v>
      </c>
      <c r="AX85" s="35">
        <v>3.5</v>
      </c>
      <c r="AY85" s="35">
        <v>3.4</v>
      </c>
      <c r="AZ85" s="49">
        <v>3.09</v>
      </c>
      <c r="BA85" s="49">
        <v>0.56000000000000005</v>
      </c>
      <c r="BB85" s="4">
        <v>65</v>
      </c>
      <c r="BC85" s="4" t="s">
        <v>444</v>
      </c>
      <c r="BD85" s="49">
        <v>0.34</v>
      </c>
      <c r="BE85" s="49">
        <v>0.02</v>
      </c>
      <c r="BF85" s="49">
        <v>7.2</v>
      </c>
      <c r="BG85" s="8">
        <v>0.107</v>
      </c>
      <c r="BH85" s="49">
        <v>1.28</v>
      </c>
      <c r="BI85" s="35">
        <v>33.799999999999997</v>
      </c>
      <c r="BJ85" s="4" t="s">
        <v>446</v>
      </c>
      <c r="BK85" s="49">
        <v>7.66</v>
      </c>
      <c r="BL85" s="49">
        <v>0.76</v>
      </c>
      <c r="BM85" s="35">
        <v>56.8</v>
      </c>
      <c r="BN85" s="35">
        <v>16.399999999999999</v>
      </c>
    </row>
    <row r="86" spans="1:66">
      <c r="A86" s="160" t="s">
        <v>413</v>
      </c>
      <c r="B86" s="93">
        <v>893798.88</v>
      </c>
      <c r="C86" s="93">
        <v>6245883.9500000002</v>
      </c>
      <c r="D86" s="70">
        <v>56.194429</v>
      </c>
      <c r="E86" s="70">
        <v>-92.649010000000004</v>
      </c>
      <c r="F86" s="71">
        <v>43.25</v>
      </c>
      <c r="G86" s="68">
        <v>43.45</v>
      </c>
      <c r="H86" s="68" t="s">
        <v>377</v>
      </c>
      <c r="I86" s="68" t="s">
        <v>219</v>
      </c>
      <c r="J86" s="74">
        <v>0.04</v>
      </c>
      <c r="K86" s="73">
        <v>2.12</v>
      </c>
      <c r="L86" s="73">
        <v>4.88</v>
      </c>
      <c r="M86" s="73">
        <v>0.02</v>
      </c>
      <c r="N86" s="74">
        <v>53</v>
      </c>
      <c r="O86" s="73">
        <v>0.41</v>
      </c>
      <c r="P86" s="73">
        <v>0.12</v>
      </c>
      <c r="Q86" s="72">
        <v>19.8</v>
      </c>
      <c r="R86" s="73">
        <v>0.14000000000000001</v>
      </c>
      <c r="S86" s="73">
        <v>28.7</v>
      </c>
      <c r="T86" s="73">
        <v>7.82</v>
      </c>
      <c r="U86" s="74">
        <v>40</v>
      </c>
      <c r="V86" s="73">
        <v>0.82</v>
      </c>
      <c r="W86" s="72">
        <v>22.9</v>
      </c>
      <c r="X86" s="73">
        <v>1.75</v>
      </c>
      <c r="Y86" s="73">
        <v>0.81</v>
      </c>
      <c r="Z86" s="73">
        <v>0.49</v>
      </c>
      <c r="AA86" s="73">
        <v>2.57</v>
      </c>
      <c r="AB86" s="73">
        <v>3.01</v>
      </c>
      <c r="AC86" s="73">
        <v>2.4900000000000002</v>
      </c>
      <c r="AD86" s="74" t="s">
        <v>444</v>
      </c>
      <c r="AE86" s="73">
        <v>0.39</v>
      </c>
      <c r="AF86" s="73">
        <v>0.08</v>
      </c>
      <c r="AG86" s="73">
        <v>0.3</v>
      </c>
      <c r="AH86" s="75">
        <v>0.316</v>
      </c>
      <c r="AI86" s="74">
        <v>16</v>
      </c>
      <c r="AJ86" s="74">
        <v>18</v>
      </c>
      <c r="AK86" s="73">
        <v>4.38</v>
      </c>
      <c r="AL86" s="75">
        <v>4.3999999999999997E-2</v>
      </c>
      <c r="AM86" s="73">
        <v>0.36</v>
      </c>
      <c r="AN86" s="73">
        <v>0.18</v>
      </c>
      <c r="AO86" s="73">
        <v>0.24</v>
      </c>
      <c r="AP86" s="72">
        <v>13.8</v>
      </c>
      <c r="AQ86" s="72">
        <v>22.2</v>
      </c>
      <c r="AR86" s="75">
        <v>0.104</v>
      </c>
      <c r="AS86" s="73">
        <v>7.38</v>
      </c>
      <c r="AT86" s="73">
        <v>3.87</v>
      </c>
      <c r="AU86" s="72">
        <v>19.600000000000001</v>
      </c>
      <c r="AV86" s="74">
        <v>607</v>
      </c>
      <c r="AW86" s="73">
        <v>0.11</v>
      </c>
      <c r="AX86" s="72">
        <v>3</v>
      </c>
      <c r="AY86" s="72">
        <v>4.0999999999999996</v>
      </c>
      <c r="AZ86" s="73">
        <v>2.46</v>
      </c>
      <c r="BA86" s="73">
        <v>0.46</v>
      </c>
      <c r="BB86" s="74">
        <v>71</v>
      </c>
      <c r="BC86" s="74" t="s">
        <v>444</v>
      </c>
      <c r="BD86" s="73">
        <v>0.28000000000000003</v>
      </c>
      <c r="BE86" s="73">
        <v>0.01</v>
      </c>
      <c r="BF86" s="73">
        <v>5.18</v>
      </c>
      <c r="BG86" s="75">
        <v>0.112</v>
      </c>
      <c r="BH86" s="73">
        <v>0.96</v>
      </c>
      <c r="BI86" s="72">
        <v>27.2</v>
      </c>
      <c r="BJ86" s="74" t="s">
        <v>446</v>
      </c>
      <c r="BK86" s="73">
        <v>6.66</v>
      </c>
      <c r="BL86" s="73">
        <v>0.69</v>
      </c>
      <c r="BM86" s="72">
        <v>46</v>
      </c>
      <c r="BN86" s="72">
        <v>17.899999999999999</v>
      </c>
    </row>
  </sheetData>
  <sortState xmlns:xlrd2="http://schemas.microsoft.com/office/spreadsheetml/2017/richdata2" ref="A3:BU18">
    <sortCondition ref="A3:A18"/>
  </sortState>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M20"/>
  <sheetViews>
    <sheetView zoomScaleNormal="100" workbookViewId="0"/>
  </sheetViews>
  <sheetFormatPr defaultColWidth="9" defaultRowHeight="12.75"/>
  <cols>
    <col min="1" max="1" width="24.85546875" style="9" customWidth="1"/>
    <col min="2" max="2" width="33.85546875" style="4" customWidth="1"/>
    <col min="3" max="4" width="9.28515625" style="49" customWidth="1"/>
    <col min="5" max="5" width="9.28515625" style="35" customWidth="1"/>
    <col min="6" max="6" width="9.28515625" style="49" customWidth="1"/>
    <col min="7" max="7" width="9.28515625" style="7" customWidth="1"/>
    <col min="8" max="11" width="9.28515625" style="49" customWidth="1"/>
    <col min="12" max="12" width="9.28515625" style="35" customWidth="1"/>
    <col min="13" max="13" width="9.28515625" style="49" customWidth="1"/>
    <col min="14" max="14" width="9.28515625" style="7" customWidth="1"/>
    <col min="15" max="15" width="9.28515625" style="49" customWidth="1"/>
    <col min="16" max="16" width="9.28515625" style="35" customWidth="1"/>
    <col min="17" max="26" width="9.28515625" style="49" customWidth="1"/>
    <col min="27" max="27" width="9.28515625" style="8" customWidth="1"/>
    <col min="28" max="29" width="9.28515625" style="7" customWidth="1"/>
    <col min="30" max="30" width="9.28515625" style="49" customWidth="1"/>
    <col min="31" max="31" width="9.28515625" style="7" customWidth="1"/>
    <col min="32" max="32" width="9.28515625" style="49" customWidth="1"/>
    <col min="33" max="33" width="9.28515625" style="8" customWidth="1"/>
    <col min="34" max="34" width="9.28515625" style="49" customWidth="1"/>
    <col min="35" max="36" width="9.28515625" style="35" customWidth="1"/>
    <col min="37" max="37" width="9.28515625" style="8" customWidth="1"/>
    <col min="38" max="39" width="9.28515625" style="35" customWidth="1"/>
    <col min="40" max="42" width="9.28515625" style="49" customWidth="1"/>
    <col min="43" max="44" width="9.28515625" style="35" customWidth="1"/>
    <col min="45" max="46" width="9.28515625" style="49" customWidth="1"/>
    <col min="47" max="47" width="9.28515625" style="7" customWidth="1"/>
    <col min="48" max="51" width="9.28515625" style="49" customWidth="1"/>
    <col min="52" max="52" width="9.28515625" style="8" customWidth="1"/>
    <col min="53" max="53" width="9.28515625" style="49" customWidth="1"/>
    <col min="54" max="55" width="9.28515625" style="35" customWidth="1"/>
    <col min="56" max="57" width="9.28515625" style="49" customWidth="1"/>
    <col min="58" max="59" width="9.28515625" style="35" customWidth="1"/>
    <col min="60" max="64" width="9.28515625" style="4" customWidth="1"/>
    <col min="65" max="65" width="9" style="4"/>
    <col min="66" max="16384" width="9" style="9"/>
  </cols>
  <sheetData>
    <row r="1" spans="1:65" ht="24.75" customHeight="1">
      <c r="A1" s="32" t="s">
        <v>526</v>
      </c>
    </row>
    <row r="2" spans="1:65" s="4" customFormat="1" ht="14.25">
      <c r="A2" s="170" t="s">
        <v>99</v>
      </c>
      <c r="B2" s="51" t="s">
        <v>415</v>
      </c>
      <c r="C2" s="52" t="s">
        <v>31</v>
      </c>
      <c r="D2" s="52" t="s">
        <v>484</v>
      </c>
      <c r="E2" s="57" t="s">
        <v>32</v>
      </c>
      <c r="F2" s="52" t="s">
        <v>445</v>
      </c>
      <c r="G2" s="58" t="s">
        <v>33</v>
      </c>
      <c r="H2" s="52" t="s">
        <v>132</v>
      </c>
      <c r="I2" s="52" t="s">
        <v>151</v>
      </c>
      <c r="J2" s="57" t="s">
        <v>172</v>
      </c>
      <c r="K2" s="52" t="s">
        <v>147</v>
      </c>
      <c r="L2" s="57" t="s">
        <v>49</v>
      </c>
      <c r="M2" s="52" t="s">
        <v>34</v>
      </c>
      <c r="N2" s="58" t="s">
        <v>35</v>
      </c>
      <c r="O2" s="52" t="s">
        <v>36</v>
      </c>
      <c r="P2" s="57" t="s">
        <v>134</v>
      </c>
      <c r="Q2" s="52" t="s">
        <v>142</v>
      </c>
      <c r="R2" s="52" t="s">
        <v>144</v>
      </c>
      <c r="S2" s="52" t="s">
        <v>52</v>
      </c>
      <c r="T2" s="52" t="s">
        <v>485</v>
      </c>
      <c r="U2" s="52" t="s">
        <v>135</v>
      </c>
      <c r="V2" s="52" t="s">
        <v>141</v>
      </c>
      <c r="W2" s="52" t="s">
        <v>136</v>
      </c>
      <c r="X2" s="52" t="s">
        <v>37</v>
      </c>
      <c r="Y2" s="52" t="s">
        <v>231</v>
      </c>
      <c r="Z2" s="52" t="s">
        <v>143</v>
      </c>
      <c r="AA2" s="53" t="s">
        <v>486</v>
      </c>
      <c r="AB2" s="58" t="s">
        <v>48</v>
      </c>
      <c r="AC2" s="58" t="s">
        <v>131</v>
      </c>
      <c r="AD2" s="52" t="s">
        <v>171</v>
      </c>
      <c r="AE2" s="53" t="s">
        <v>170</v>
      </c>
      <c r="AF2" s="52" t="s">
        <v>38</v>
      </c>
      <c r="AG2" s="52" t="s">
        <v>197</v>
      </c>
      <c r="AH2" s="52" t="s">
        <v>146</v>
      </c>
      <c r="AI2" s="57" t="s">
        <v>50</v>
      </c>
      <c r="AJ2" s="57" t="s">
        <v>39</v>
      </c>
      <c r="AK2" s="53" t="s">
        <v>487</v>
      </c>
      <c r="AL2" s="57" t="s">
        <v>150</v>
      </c>
      <c r="AM2" s="57" t="s">
        <v>140</v>
      </c>
      <c r="AN2" s="52" t="s">
        <v>40</v>
      </c>
      <c r="AO2" s="52" t="s">
        <v>423</v>
      </c>
      <c r="AP2" s="52" t="s">
        <v>41</v>
      </c>
      <c r="AQ2" s="57" t="s">
        <v>175</v>
      </c>
      <c r="AR2" s="57" t="s">
        <v>42</v>
      </c>
      <c r="AS2" s="52" t="s">
        <v>51</v>
      </c>
      <c r="AT2" s="52" t="s">
        <v>148</v>
      </c>
      <c r="AU2" s="58" t="s">
        <v>137</v>
      </c>
      <c r="AV2" s="52" t="s">
        <v>43</v>
      </c>
      <c r="AW2" s="52" t="s">
        <v>53</v>
      </c>
      <c r="AX2" s="52" t="s">
        <v>149</v>
      </c>
      <c r="AY2" s="52" t="s">
        <v>44</v>
      </c>
      <c r="AZ2" s="53" t="s">
        <v>488</v>
      </c>
      <c r="BA2" s="52" t="s">
        <v>45</v>
      </c>
      <c r="BB2" s="57" t="s">
        <v>133</v>
      </c>
      <c r="BC2" s="57" t="s">
        <v>46</v>
      </c>
      <c r="BD2" s="52" t="s">
        <v>138</v>
      </c>
      <c r="BE2" s="52" t="s">
        <v>54</v>
      </c>
      <c r="BF2" s="57" t="s">
        <v>47</v>
      </c>
      <c r="BG2" s="100" t="s">
        <v>139</v>
      </c>
    </row>
    <row r="3" spans="1:65">
      <c r="A3" s="36" t="s">
        <v>471</v>
      </c>
      <c r="B3" s="4" t="s">
        <v>420</v>
      </c>
      <c r="C3" s="4">
        <v>2.75</v>
      </c>
      <c r="D3" s="49">
        <v>1.37</v>
      </c>
      <c r="E3" s="35">
        <v>30</v>
      </c>
      <c r="F3" s="49">
        <v>0.64</v>
      </c>
      <c r="G3" s="7">
        <v>97</v>
      </c>
      <c r="H3" s="49">
        <v>0.45</v>
      </c>
      <c r="I3" s="49">
        <v>7.1</v>
      </c>
      <c r="J3" s="49">
        <v>1.1200000000000001</v>
      </c>
      <c r="K3" s="49">
        <v>0.62</v>
      </c>
      <c r="L3" s="35">
        <v>46.1</v>
      </c>
      <c r="M3" s="49">
        <v>14.5</v>
      </c>
      <c r="N3" s="7">
        <v>179</v>
      </c>
      <c r="O3" s="49">
        <v>0.41</v>
      </c>
      <c r="P3" s="35">
        <v>278</v>
      </c>
      <c r="Q3" s="49">
        <v>1.88</v>
      </c>
      <c r="R3" s="49">
        <v>0.77</v>
      </c>
      <c r="S3" s="49">
        <v>0.52</v>
      </c>
      <c r="T3" s="49">
        <v>2.8</v>
      </c>
      <c r="U3" s="49">
        <v>2.34</v>
      </c>
      <c r="V3" s="49">
        <v>3.11</v>
      </c>
      <c r="W3" s="4" t="s">
        <v>444</v>
      </c>
      <c r="X3" s="49">
        <v>0.46</v>
      </c>
      <c r="Y3" s="49">
        <v>0.17</v>
      </c>
      <c r="Z3" s="49">
        <v>0.28000000000000003</v>
      </c>
      <c r="AA3" s="8">
        <v>0.30499999999999999</v>
      </c>
      <c r="AB3" s="7">
        <v>23</v>
      </c>
      <c r="AC3" s="7">
        <v>10</v>
      </c>
      <c r="AD3" s="49">
        <v>1.1399999999999999</v>
      </c>
      <c r="AE3" s="8">
        <v>2.9000000000000001E-2</v>
      </c>
      <c r="AF3" s="49">
        <v>11.2</v>
      </c>
      <c r="AG3" s="49">
        <v>0.05</v>
      </c>
      <c r="AH3" s="4">
        <v>0.33</v>
      </c>
      <c r="AI3" s="35">
        <v>17.899999999999999</v>
      </c>
      <c r="AJ3" s="35">
        <v>83.6</v>
      </c>
      <c r="AK3" s="8">
        <v>0.14599999999999999</v>
      </c>
      <c r="AL3" s="35">
        <v>92.3</v>
      </c>
      <c r="AM3" s="35">
        <v>5.3</v>
      </c>
      <c r="AN3" s="49">
        <v>9.77</v>
      </c>
      <c r="AO3" s="4">
        <v>4200</v>
      </c>
      <c r="AP3" s="49">
        <v>0.89</v>
      </c>
      <c r="AQ3" s="4">
        <v>1.8</v>
      </c>
      <c r="AR3" s="4">
        <v>1.1000000000000001</v>
      </c>
      <c r="AS3" s="4">
        <v>3.36</v>
      </c>
      <c r="AT3" s="4">
        <v>1.18</v>
      </c>
      <c r="AU3" s="4">
        <v>85</v>
      </c>
      <c r="AV3" s="4" t="s">
        <v>444</v>
      </c>
      <c r="AW3" s="4">
        <v>0.28000000000000003</v>
      </c>
      <c r="AX3" s="4">
        <v>0.15</v>
      </c>
      <c r="AY3" s="49">
        <v>19.5</v>
      </c>
      <c r="AZ3" s="8">
        <v>6.7000000000000004E-2</v>
      </c>
      <c r="BA3" s="4">
        <v>126</v>
      </c>
      <c r="BB3" s="35">
        <v>32.5</v>
      </c>
      <c r="BC3" s="35">
        <v>4.8</v>
      </c>
      <c r="BD3" s="49">
        <v>6.79</v>
      </c>
      <c r="BE3" s="49">
        <v>0.56999999999999995</v>
      </c>
      <c r="BF3" s="35">
        <v>130</v>
      </c>
      <c r="BG3" s="35">
        <v>34.1</v>
      </c>
      <c r="BH3" s="9"/>
      <c r="BI3" s="9"/>
      <c r="BJ3" s="9"/>
      <c r="BK3" s="9"/>
      <c r="BL3" s="9"/>
      <c r="BM3" s="9"/>
    </row>
    <row r="4" spans="1:65">
      <c r="A4" s="36" t="s">
        <v>471</v>
      </c>
      <c r="B4" s="4" t="s">
        <v>420</v>
      </c>
      <c r="C4" s="4">
        <v>2.98</v>
      </c>
      <c r="D4" s="49">
        <v>1.32</v>
      </c>
      <c r="E4" s="35">
        <v>29.7</v>
      </c>
      <c r="F4" s="49">
        <v>0.6</v>
      </c>
      <c r="G4" s="7">
        <v>97</v>
      </c>
      <c r="H4" s="49">
        <v>0.45</v>
      </c>
      <c r="I4" s="49">
        <v>7.31</v>
      </c>
      <c r="J4" s="49">
        <v>1.1000000000000001</v>
      </c>
      <c r="K4" s="49">
        <v>0.63</v>
      </c>
      <c r="L4" s="35">
        <v>45.8</v>
      </c>
      <c r="M4" s="49">
        <v>15.1</v>
      </c>
      <c r="N4" s="7">
        <v>174</v>
      </c>
      <c r="O4" s="49">
        <v>0.42</v>
      </c>
      <c r="P4" s="35">
        <v>285</v>
      </c>
      <c r="Q4" s="49">
        <v>1.84</v>
      </c>
      <c r="R4" s="49">
        <v>0.78</v>
      </c>
      <c r="S4" s="49">
        <v>0.53</v>
      </c>
      <c r="T4" s="49">
        <v>2.71</v>
      </c>
      <c r="U4" s="49">
        <v>2.34</v>
      </c>
      <c r="V4" s="49">
        <v>3.04</v>
      </c>
      <c r="W4" s="4" t="s">
        <v>444</v>
      </c>
      <c r="X4" s="49">
        <v>0.42</v>
      </c>
      <c r="Y4" s="49">
        <v>0.15</v>
      </c>
      <c r="Z4" s="49">
        <v>0.28000000000000003</v>
      </c>
      <c r="AA4" s="8">
        <v>0.31</v>
      </c>
      <c r="AB4" s="7">
        <v>21</v>
      </c>
      <c r="AC4" s="7">
        <v>10</v>
      </c>
      <c r="AD4" s="49">
        <v>1.1000000000000001</v>
      </c>
      <c r="AE4" s="8">
        <v>2.8000000000000001E-2</v>
      </c>
      <c r="AF4" s="49">
        <v>11.5</v>
      </c>
      <c r="AG4" s="49">
        <v>0.05</v>
      </c>
      <c r="AH4" s="4">
        <v>0.34</v>
      </c>
      <c r="AI4" s="35">
        <v>18.3</v>
      </c>
      <c r="AJ4" s="35">
        <v>82.8</v>
      </c>
      <c r="AK4" s="8">
        <v>0.14099999999999999</v>
      </c>
      <c r="AL4" s="35">
        <v>91.4</v>
      </c>
      <c r="AM4" s="35">
        <v>5.41</v>
      </c>
      <c r="AN4" s="49">
        <v>9.82</v>
      </c>
      <c r="AO4" s="4">
        <v>3980</v>
      </c>
      <c r="AP4" s="49">
        <v>0.9</v>
      </c>
      <c r="AQ4" s="4">
        <v>1.8</v>
      </c>
      <c r="AR4" s="4">
        <v>0.9</v>
      </c>
      <c r="AS4" s="4">
        <v>3.39</v>
      </c>
      <c r="AT4" s="4">
        <v>1.24</v>
      </c>
      <c r="AU4" s="4">
        <v>82</v>
      </c>
      <c r="AV4" s="4" t="s">
        <v>444</v>
      </c>
      <c r="AW4" s="4">
        <v>0.28000000000000003</v>
      </c>
      <c r="AX4" s="4">
        <v>0.16</v>
      </c>
      <c r="AY4" s="49">
        <v>19.2</v>
      </c>
      <c r="AZ4" s="8">
        <v>6.5000000000000002E-2</v>
      </c>
      <c r="BA4" s="4">
        <v>123</v>
      </c>
      <c r="BB4" s="35">
        <v>33.200000000000003</v>
      </c>
      <c r="BC4" s="35">
        <v>4.5999999999999996</v>
      </c>
      <c r="BD4" s="49">
        <v>6.87</v>
      </c>
      <c r="BE4" s="49">
        <v>0.56000000000000005</v>
      </c>
      <c r="BF4" s="35">
        <v>131</v>
      </c>
      <c r="BG4" s="35">
        <v>35.200000000000003</v>
      </c>
      <c r="BH4" s="9"/>
      <c r="BI4" s="9"/>
      <c r="BJ4" s="9"/>
      <c r="BK4" s="9"/>
      <c r="BL4" s="9"/>
      <c r="BM4" s="9"/>
    </row>
    <row r="5" spans="1:65">
      <c r="A5" s="36" t="s">
        <v>471</v>
      </c>
      <c r="B5" s="4" t="s">
        <v>420</v>
      </c>
      <c r="C5" s="4">
        <v>2.96</v>
      </c>
      <c r="D5" s="49">
        <v>1.37</v>
      </c>
      <c r="E5" s="35">
        <v>30.1</v>
      </c>
      <c r="F5" s="49">
        <v>0.46</v>
      </c>
      <c r="G5" s="7">
        <v>97</v>
      </c>
      <c r="H5" s="49">
        <v>0.48</v>
      </c>
      <c r="I5" s="49">
        <v>7.08</v>
      </c>
      <c r="J5" s="49">
        <v>1.1000000000000001</v>
      </c>
      <c r="K5" s="49">
        <v>0.57999999999999996</v>
      </c>
      <c r="L5" s="35">
        <v>49.7</v>
      </c>
      <c r="M5" s="49">
        <v>15</v>
      </c>
      <c r="N5" s="7">
        <v>177</v>
      </c>
      <c r="O5" s="49">
        <v>0.43</v>
      </c>
      <c r="P5" s="35">
        <v>285</v>
      </c>
      <c r="Q5" s="49">
        <v>1.9</v>
      </c>
      <c r="R5" s="49">
        <v>0.8</v>
      </c>
      <c r="S5" s="49">
        <v>0.55000000000000004</v>
      </c>
      <c r="T5" s="49">
        <v>2.71</v>
      </c>
      <c r="U5" s="49">
        <v>2.4</v>
      </c>
      <c r="V5" s="49">
        <v>2.85</v>
      </c>
      <c r="W5" s="4" t="s">
        <v>444</v>
      </c>
      <c r="X5" s="49">
        <v>0.47</v>
      </c>
      <c r="Y5" s="49">
        <v>0.13</v>
      </c>
      <c r="Z5" s="49">
        <v>0.28999999999999998</v>
      </c>
      <c r="AA5" s="8">
        <v>0.307</v>
      </c>
      <c r="AB5" s="7">
        <v>23</v>
      </c>
      <c r="AC5" s="7">
        <v>10</v>
      </c>
      <c r="AD5" s="49">
        <v>1.1100000000000001</v>
      </c>
      <c r="AE5" s="8">
        <v>2.8000000000000001E-2</v>
      </c>
      <c r="AF5" s="49">
        <v>11.9</v>
      </c>
      <c r="AG5" s="49">
        <v>0.05</v>
      </c>
      <c r="AH5" s="4">
        <v>0.37</v>
      </c>
      <c r="AI5" s="35">
        <v>17.3</v>
      </c>
      <c r="AJ5" s="35">
        <v>83.2</v>
      </c>
      <c r="AK5" s="8">
        <v>0.13800000000000001</v>
      </c>
      <c r="AL5" s="35">
        <v>91.9</v>
      </c>
      <c r="AM5" s="35">
        <v>5.35</v>
      </c>
      <c r="AN5" s="49">
        <v>9.48</v>
      </c>
      <c r="AO5" s="4">
        <v>3980</v>
      </c>
      <c r="AP5" s="49">
        <v>0.86</v>
      </c>
      <c r="AQ5" s="4">
        <v>1.8</v>
      </c>
      <c r="AR5" s="4">
        <v>0.7</v>
      </c>
      <c r="AS5" s="4">
        <v>3.09</v>
      </c>
      <c r="AT5" s="4">
        <v>1.25</v>
      </c>
      <c r="AU5" s="4">
        <v>86</v>
      </c>
      <c r="AV5" s="4" t="s">
        <v>444</v>
      </c>
      <c r="AW5" s="4">
        <v>0.28999999999999998</v>
      </c>
      <c r="AX5" s="4">
        <v>0.16</v>
      </c>
      <c r="AY5" s="49">
        <v>19.600000000000001</v>
      </c>
      <c r="AZ5" s="8">
        <v>6.7000000000000004E-2</v>
      </c>
      <c r="BA5" s="4">
        <v>123</v>
      </c>
      <c r="BB5" s="35">
        <v>32.700000000000003</v>
      </c>
      <c r="BC5" s="35">
        <v>4.5999999999999996</v>
      </c>
      <c r="BD5" s="49">
        <v>6.79</v>
      </c>
      <c r="BE5" s="49">
        <v>0.57999999999999996</v>
      </c>
      <c r="BF5" s="35">
        <v>132</v>
      </c>
      <c r="BG5" s="35">
        <v>39.200000000000003</v>
      </c>
      <c r="BH5" s="9"/>
      <c r="BI5" s="9"/>
      <c r="BJ5" s="9"/>
      <c r="BK5" s="9"/>
      <c r="BL5" s="9"/>
      <c r="BM5" s="9"/>
    </row>
    <row r="6" spans="1:65">
      <c r="A6" s="36" t="s">
        <v>471</v>
      </c>
      <c r="B6" s="4" t="s">
        <v>420</v>
      </c>
      <c r="C6" s="4">
        <v>2.64</v>
      </c>
      <c r="D6" s="49">
        <v>1.36</v>
      </c>
      <c r="E6" s="35">
        <v>30</v>
      </c>
      <c r="F6" s="49">
        <v>0.45</v>
      </c>
      <c r="G6" s="7">
        <v>94</v>
      </c>
      <c r="H6" s="49">
        <v>0.45</v>
      </c>
      <c r="I6" s="49">
        <v>7.11</v>
      </c>
      <c r="J6" s="49">
        <v>1.08</v>
      </c>
      <c r="K6" s="49">
        <v>0.57999999999999996</v>
      </c>
      <c r="L6" s="35">
        <v>49.1</v>
      </c>
      <c r="M6" s="49">
        <v>15.1</v>
      </c>
      <c r="N6" s="7">
        <v>175</v>
      </c>
      <c r="O6" s="49">
        <v>0.43</v>
      </c>
      <c r="P6" s="35">
        <v>282</v>
      </c>
      <c r="Q6" s="49">
        <v>1.91</v>
      </c>
      <c r="R6" s="49">
        <v>0.79</v>
      </c>
      <c r="S6" s="49">
        <v>0.55000000000000004</v>
      </c>
      <c r="T6" s="49">
        <v>2.71</v>
      </c>
      <c r="U6" s="49">
        <v>2.2599999999999998</v>
      </c>
      <c r="V6" s="49">
        <v>2.86</v>
      </c>
      <c r="W6" s="4" t="s">
        <v>444</v>
      </c>
      <c r="X6" s="49">
        <v>0.55000000000000004</v>
      </c>
      <c r="Y6" s="49">
        <v>0.11</v>
      </c>
      <c r="Z6" s="49">
        <v>0.28999999999999998</v>
      </c>
      <c r="AA6" s="8">
        <v>0.30599999999999999</v>
      </c>
      <c r="AB6" s="7">
        <v>23</v>
      </c>
      <c r="AC6" s="7">
        <v>10</v>
      </c>
      <c r="AD6" s="49">
        <v>1.1200000000000001</v>
      </c>
      <c r="AE6" s="8">
        <v>2.8000000000000001E-2</v>
      </c>
      <c r="AF6" s="49">
        <v>12</v>
      </c>
      <c r="AG6" s="49">
        <v>0.05</v>
      </c>
      <c r="AH6" s="4">
        <v>0.45</v>
      </c>
      <c r="AI6" s="35">
        <v>17.399999999999999</v>
      </c>
      <c r="AJ6" s="35">
        <v>82.4</v>
      </c>
      <c r="AK6" s="8">
        <v>0.14000000000000001</v>
      </c>
      <c r="AL6" s="35">
        <v>90.2</v>
      </c>
      <c r="AM6" s="35">
        <v>5.3</v>
      </c>
      <c r="AN6" s="49">
        <v>9.44</v>
      </c>
      <c r="AO6" s="4">
        <v>3990</v>
      </c>
      <c r="AP6" s="49">
        <v>0.88</v>
      </c>
      <c r="AQ6" s="4">
        <v>1.7</v>
      </c>
      <c r="AR6" s="4" t="s">
        <v>446</v>
      </c>
      <c r="AS6" s="4">
        <v>3.11</v>
      </c>
      <c r="AT6" s="4">
        <v>1.28</v>
      </c>
      <c r="AU6" s="4">
        <v>86</v>
      </c>
      <c r="AV6" s="4" t="s">
        <v>444</v>
      </c>
      <c r="AW6" s="4">
        <v>0.28999999999999998</v>
      </c>
      <c r="AX6" s="4">
        <v>0.17</v>
      </c>
      <c r="AY6" s="49">
        <v>19.7</v>
      </c>
      <c r="AZ6" s="8">
        <v>6.7000000000000004E-2</v>
      </c>
      <c r="BA6" s="4">
        <v>124</v>
      </c>
      <c r="BB6" s="35">
        <v>32</v>
      </c>
      <c r="BC6" s="35">
        <v>4.5999999999999996</v>
      </c>
      <c r="BD6" s="49">
        <v>6.6</v>
      </c>
      <c r="BE6" s="49">
        <v>0.57999999999999996</v>
      </c>
      <c r="BF6" s="35">
        <v>131</v>
      </c>
      <c r="BG6" s="35">
        <v>43.2</v>
      </c>
      <c r="BH6" s="9"/>
      <c r="BI6" s="9"/>
      <c r="BJ6" s="9"/>
      <c r="BK6" s="9"/>
      <c r="BL6" s="9"/>
      <c r="BM6" s="9"/>
    </row>
    <row r="7" spans="1:65">
      <c r="A7" s="36" t="s">
        <v>471</v>
      </c>
      <c r="B7" s="4" t="s">
        <v>420</v>
      </c>
      <c r="C7" s="4">
        <v>2.95</v>
      </c>
      <c r="D7" s="49">
        <v>1.34</v>
      </c>
      <c r="E7" s="35">
        <v>29.7</v>
      </c>
      <c r="F7" s="49">
        <v>0.57999999999999996</v>
      </c>
      <c r="G7" s="7">
        <v>93</v>
      </c>
      <c r="H7" s="49">
        <v>0.5</v>
      </c>
      <c r="I7" s="49">
        <v>7.04</v>
      </c>
      <c r="J7" s="49">
        <v>1.08</v>
      </c>
      <c r="K7" s="49">
        <v>0.62</v>
      </c>
      <c r="L7" s="35">
        <v>47.7</v>
      </c>
      <c r="M7" s="49">
        <v>14.4</v>
      </c>
      <c r="N7" s="7">
        <v>178</v>
      </c>
      <c r="O7" s="49">
        <v>0.44</v>
      </c>
      <c r="P7" s="35">
        <v>278</v>
      </c>
      <c r="Q7" s="49">
        <v>1.99</v>
      </c>
      <c r="R7" s="49">
        <v>0.8</v>
      </c>
      <c r="S7" s="49">
        <v>0.6</v>
      </c>
      <c r="T7" s="49">
        <v>2.73</v>
      </c>
      <c r="U7" s="49">
        <v>2.54</v>
      </c>
      <c r="V7" s="49">
        <v>3.15</v>
      </c>
      <c r="W7" s="4" t="s">
        <v>444</v>
      </c>
      <c r="X7" s="49">
        <v>0.56999999999999995</v>
      </c>
      <c r="Y7" s="49">
        <v>0.1</v>
      </c>
      <c r="Z7" s="49">
        <v>0.3</v>
      </c>
      <c r="AA7" s="8">
        <v>0.29399999999999998</v>
      </c>
      <c r="AB7" s="7">
        <v>23</v>
      </c>
      <c r="AC7" s="7">
        <v>11</v>
      </c>
      <c r="AD7" s="49">
        <v>1.1599999999999999</v>
      </c>
      <c r="AE7" s="8">
        <v>2.8000000000000001E-2</v>
      </c>
      <c r="AF7" s="49">
        <v>11.8</v>
      </c>
      <c r="AG7" s="49">
        <v>0.05</v>
      </c>
      <c r="AH7" s="4">
        <v>0.38</v>
      </c>
      <c r="AI7" s="35">
        <v>19.5</v>
      </c>
      <c r="AJ7" s="35">
        <v>80.7</v>
      </c>
      <c r="AK7" s="8">
        <v>0.13700000000000001</v>
      </c>
      <c r="AL7" s="35">
        <v>92</v>
      </c>
      <c r="AM7" s="35">
        <v>5.74</v>
      </c>
      <c r="AN7" s="49">
        <v>10.1</v>
      </c>
      <c r="AO7" s="4">
        <v>3930</v>
      </c>
      <c r="AP7" s="49">
        <v>0.84</v>
      </c>
      <c r="AQ7" s="4">
        <v>1.7</v>
      </c>
      <c r="AR7" s="4">
        <v>0.9</v>
      </c>
      <c r="AS7" s="4">
        <v>3.47</v>
      </c>
      <c r="AT7" s="4">
        <v>1.29</v>
      </c>
      <c r="AU7" s="4">
        <v>87</v>
      </c>
      <c r="AV7" s="4" t="s">
        <v>444</v>
      </c>
      <c r="AW7" s="4">
        <v>0.31</v>
      </c>
      <c r="AX7" s="4">
        <v>0.16</v>
      </c>
      <c r="AY7" s="49">
        <v>22.6</v>
      </c>
      <c r="AZ7" s="8">
        <v>7.0000000000000007E-2</v>
      </c>
      <c r="BA7" s="4">
        <v>125</v>
      </c>
      <c r="BB7" s="35">
        <v>32.9</v>
      </c>
      <c r="BC7" s="35">
        <v>4.5999999999999996</v>
      </c>
      <c r="BD7" s="49">
        <v>6.97</v>
      </c>
      <c r="BE7" s="49">
        <v>0.6</v>
      </c>
      <c r="BF7" s="35">
        <v>127</v>
      </c>
      <c r="BG7" s="35">
        <v>29</v>
      </c>
      <c r="BH7" s="9"/>
      <c r="BI7" s="9"/>
      <c r="BJ7" s="9"/>
      <c r="BK7" s="9"/>
      <c r="BL7" s="9"/>
      <c r="BM7" s="9"/>
    </row>
    <row r="8" spans="1:65">
      <c r="A8" s="36" t="s">
        <v>471</v>
      </c>
      <c r="B8" s="4" t="s">
        <v>420</v>
      </c>
      <c r="C8" s="4">
        <v>2.75</v>
      </c>
      <c r="D8" s="49">
        <v>1.32</v>
      </c>
      <c r="E8" s="35">
        <v>30.6</v>
      </c>
      <c r="F8" s="49">
        <v>0.52</v>
      </c>
      <c r="G8" s="7">
        <v>96</v>
      </c>
      <c r="H8" s="49">
        <v>0.52</v>
      </c>
      <c r="I8" s="49">
        <v>6.99</v>
      </c>
      <c r="J8" s="49">
        <v>1.1000000000000001</v>
      </c>
      <c r="K8" s="49">
        <v>0.56000000000000005</v>
      </c>
      <c r="L8" s="35">
        <v>47</v>
      </c>
      <c r="M8" s="49">
        <v>14.8</v>
      </c>
      <c r="N8" s="7">
        <v>172</v>
      </c>
      <c r="O8" s="49">
        <v>0.38</v>
      </c>
      <c r="P8" s="35">
        <v>280</v>
      </c>
      <c r="Q8" s="49">
        <v>1.88</v>
      </c>
      <c r="R8" s="49">
        <v>0.78</v>
      </c>
      <c r="S8" s="49">
        <v>0.56000000000000005</v>
      </c>
      <c r="T8" s="49">
        <v>2.77</v>
      </c>
      <c r="U8" s="49">
        <v>2.4700000000000002</v>
      </c>
      <c r="V8" s="49">
        <v>2.96</v>
      </c>
      <c r="W8" s="4" t="s">
        <v>444</v>
      </c>
      <c r="X8" s="49">
        <v>0.5</v>
      </c>
      <c r="Y8" s="49">
        <v>0.14000000000000001</v>
      </c>
      <c r="Z8" s="49">
        <v>0.3</v>
      </c>
      <c r="AA8" s="8">
        <v>0.29799999999999999</v>
      </c>
      <c r="AB8" s="7">
        <v>22</v>
      </c>
      <c r="AC8" s="7">
        <v>11</v>
      </c>
      <c r="AD8" s="49">
        <v>1.1100000000000001</v>
      </c>
      <c r="AE8" s="8">
        <v>2.7E-2</v>
      </c>
      <c r="AF8" s="49">
        <v>11.4</v>
      </c>
      <c r="AG8" s="49">
        <v>0.05</v>
      </c>
      <c r="AH8" s="4">
        <v>0.38</v>
      </c>
      <c r="AI8" s="35">
        <v>19.600000000000001</v>
      </c>
      <c r="AJ8" s="35">
        <v>78.900000000000006</v>
      </c>
      <c r="AK8" s="8">
        <v>0.14199999999999999</v>
      </c>
      <c r="AL8" s="35">
        <v>92.2</v>
      </c>
      <c r="AM8" s="35">
        <v>5.66</v>
      </c>
      <c r="AN8" s="49">
        <v>9.99</v>
      </c>
      <c r="AO8" s="4">
        <v>3990</v>
      </c>
      <c r="AP8" s="49">
        <v>0.84</v>
      </c>
      <c r="AQ8" s="4">
        <v>1.7</v>
      </c>
      <c r="AR8" s="4">
        <v>1.2</v>
      </c>
      <c r="AS8" s="4">
        <v>3.36</v>
      </c>
      <c r="AT8" s="4">
        <v>1.24</v>
      </c>
      <c r="AU8" s="4">
        <v>89</v>
      </c>
      <c r="AV8" s="4" t="s">
        <v>444</v>
      </c>
      <c r="AW8" s="4">
        <v>0.32</v>
      </c>
      <c r="AX8" s="4">
        <v>0.16</v>
      </c>
      <c r="AY8" s="49">
        <v>21.3</v>
      </c>
      <c r="AZ8" s="8">
        <v>6.9000000000000006E-2</v>
      </c>
      <c r="BA8" s="4">
        <v>123</v>
      </c>
      <c r="BB8" s="35">
        <v>32.799999999999997</v>
      </c>
      <c r="BC8" s="35">
        <v>4.2</v>
      </c>
      <c r="BD8" s="49">
        <v>6.73</v>
      </c>
      <c r="BE8" s="49">
        <v>0.6</v>
      </c>
      <c r="BF8" s="35">
        <v>129</v>
      </c>
      <c r="BG8" s="35">
        <v>29.9</v>
      </c>
      <c r="BH8" s="9"/>
      <c r="BI8" s="9"/>
      <c r="BJ8" s="9"/>
      <c r="BK8" s="9"/>
      <c r="BL8" s="9"/>
      <c r="BM8" s="9"/>
    </row>
    <row r="9" spans="1:65">
      <c r="A9" s="36"/>
      <c r="C9" s="4"/>
      <c r="W9" s="4"/>
      <c r="AE9" s="8"/>
      <c r="AG9" s="49"/>
      <c r="AH9" s="4"/>
      <c r="AO9" s="4"/>
      <c r="AQ9" s="4"/>
      <c r="AR9" s="4"/>
      <c r="AS9" s="4"/>
      <c r="AT9" s="4"/>
      <c r="AU9" s="4"/>
      <c r="AV9" s="4"/>
      <c r="AW9" s="4"/>
      <c r="AX9" s="4"/>
      <c r="BA9" s="4"/>
      <c r="BH9" s="9"/>
      <c r="BI9" s="9"/>
      <c r="BJ9" s="9"/>
      <c r="BK9" s="9"/>
      <c r="BL9" s="9"/>
      <c r="BM9" s="9"/>
    </row>
    <row r="10" spans="1:65">
      <c r="A10" s="36" t="s">
        <v>312</v>
      </c>
      <c r="B10" s="7" t="s">
        <v>421</v>
      </c>
      <c r="C10" s="4">
        <v>0.04</v>
      </c>
      <c r="D10" s="49">
        <v>2.16</v>
      </c>
      <c r="E10" s="35">
        <v>5</v>
      </c>
      <c r="F10" s="49" t="s">
        <v>444</v>
      </c>
      <c r="G10" s="7">
        <v>69</v>
      </c>
      <c r="H10" s="49">
        <v>0.44</v>
      </c>
      <c r="I10" s="49">
        <v>0.16</v>
      </c>
      <c r="J10" s="49">
        <v>15.6</v>
      </c>
      <c r="K10" s="49">
        <v>0.17</v>
      </c>
      <c r="L10" s="35">
        <v>32.299999999999997</v>
      </c>
      <c r="M10" s="49">
        <v>8.2200000000000006</v>
      </c>
      <c r="N10" s="7">
        <v>39</v>
      </c>
      <c r="O10" s="49">
        <v>1.1599999999999999</v>
      </c>
      <c r="P10" s="35">
        <v>20.8</v>
      </c>
      <c r="Q10" s="49">
        <v>1.75</v>
      </c>
      <c r="R10" s="49">
        <v>0.79</v>
      </c>
      <c r="S10" s="49">
        <v>0.51</v>
      </c>
      <c r="T10" s="49">
        <v>2.59</v>
      </c>
      <c r="U10" s="49">
        <v>3.32</v>
      </c>
      <c r="V10" s="49">
        <v>2.58</v>
      </c>
      <c r="W10" s="4" t="s">
        <v>444</v>
      </c>
      <c r="X10" s="49">
        <v>0.43</v>
      </c>
      <c r="Y10" s="49">
        <v>7.0000000000000007E-2</v>
      </c>
      <c r="Z10" s="49">
        <v>0.28000000000000003</v>
      </c>
      <c r="AA10" s="8">
        <v>0.38400000000000001</v>
      </c>
      <c r="AB10" s="7">
        <v>19</v>
      </c>
      <c r="AC10" s="7">
        <v>20</v>
      </c>
      <c r="AD10" s="49">
        <v>4.79</v>
      </c>
      <c r="AE10" s="8">
        <v>4.1000000000000002E-2</v>
      </c>
      <c r="AF10" s="49">
        <v>0.41</v>
      </c>
      <c r="AG10" s="49">
        <v>0.1</v>
      </c>
      <c r="AH10" s="4">
        <v>0.21</v>
      </c>
      <c r="AI10" s="35">
        <v>14</v>
      </c>
      <c r="AJ10" s="35">
        <v>24.3</v>
      </c>
      <c r="AK10" s="8">
        <v>0.10299999999999999</v>
      </c>
      <c r="AL10" s="35">
        <v>7.5</v>
      </c>
      <c r="AM10" s="35">
        <v>3.85</v>
      </c>
      <c r="AN10" s="49">
        <v>23.8</v>
      </c>
      <c r="AO10" s="4">
        <v>539</v>
      </c>
      <c r="AP10" s="49">
        <v>0.11</v>
      </c>
      <c r="AQ10" s="4">
        <v>3.1</v>
      </c>
      <c r="AR10" s="4">
        <v>3.2</v>
      </c>
      <c r="AS10" s="4">
        <v>2.5299999999999998</v>
      </c>
      <c r="AT10" s="4">
        <v>0.53</v>
      </c>
      <c r="AU10" s="4">
        <v>62</v>
      </c>
      <c r="AV10" s="4" t="s">
        <v>444</v>
      </c>
      <c r="AW10" s="4">
        <v>0.26</v>
      </c>
      <c r="AX10" s="4">
        <v>0.01</v>
      </c>
      <c r="AY10" s="49">
        <v>7.1</v>
      </c>
      <c r="AZ10" s="8">
        <v>9.8000000000000004E-2</v>
      </c>
      <c r="BA10" s="4">
        <v>1.51</v>
      </c>
      <c r="BB10" s="35">
        <v>30.2</v>
      </c>
      <c r="BC10" s="35" t="s">
        <v>446</v>
      </c>
      <c r="BD10" s="49">
        <v>6.54</v>
      </c>
      <c r="BE10" s="49">
        <v>0.63</v>
      </c>
      <c r="BF10" s="35">
        <v>49.2</v>
      </c>
      <c r="BG10" s="35">
        <v>27.1</v>
      </c>
      <c r="BH10" s="9"/>
      <c r="BI10" s="9"/>
      <c r="BJ10" s="9"/>
      <c r="BK10" s="9"/>
      <c r="BL10" s="9"/>
      <c r="BM10" s="9"/>
    </row>
    <row r="11" spans="1:65">
      <c r="A11" s="36" t="s">
        <v>452</v>
      </c>
      <c r="B11" s="7" t="s">
        <v>422</v>
      </c>
      <c r="C11" s="4">
        <v>0.04</v>
      </c>
      <c r="D11" s="49">
        <v>2.21</v>
      </c>
      <c r="E11" s="35">
        <v>4.8899999999999997</v>
      </c>
      <c r="F11" s="49" t="s">
        <v>444</v>
      </c>
      <c r="G11" s="7">
        <v>71</v>
      </c>
      <c r="H11" s="49">
        <v>0.42</v>
      </c>
      <c r="I11" s="49">
        <v>0.16</v>
      </c>
      <c r="J11" s="49">
        <v>16.399999999999999</v>
      </c>
      <c r="K11" s="49">
        <v>0.17</v>
      </c>
      <c r="L11" s="35">
        <v>34.5</v>
      </c>
      <c r="M11" s="49">
        <v>8.1999999999999993</v>
      </c>
      <c r="N11" s="7">
        <v>40</v>
      </c>
      <c r="O11" s="49">
        <v>1.1599999999999999</v>
      </c>
      <c r="P11" s="35">
        <v>20.9</v>
      </c>
      <c r="Q11" s="49">
        <v>1.73</v>
      </c>
      <c r="R11" s="49">
        <v>0.79</v>
      </c>
      <c r="S11" s="49">
        <v>0.51</v>
      </c>
      <c r="T11" s="49">
        <v>2.65</v>
      </c>
      <c r="U11" s="49">
        <v>3.31</v>
      </c>
      <c r="V11" s="49">
        <v>2.56</v>
      </c>
      <c r="W11" s="4" t="s">
        <v>444</v>
      </c>
      <c r="X11" s="49">
        <v>0.44</v>
      </c>
      <c r="Y11" s="49">
        <v>0.09</v>
      </c>
      <c r="Z11" s="49">
        <v>0.28000000000000003</v>
      </c>
      <c r="AA11" s="8">
        <v>0.39600000000000002</v>
      </c>
      <c r="AB11" s="7">
        <v>20</v>
      </c>
      <c r="AC11" s="7">
        <v>21</v>
      </c>
      <c r="AD11" s="49">
        <v>4.97</v>
      </c>
      <c r="AE11" s="8">
        <v>4.2999999999999997E-2</v>
      </c>
      <c r="AF11" s="49">
        <v>0.41</v>
      </c>
      <c r="AG11" s="49">
        <v>0.09</v>
      </c>
      <c r="AH11" s="4">
        <v>0.23</v>
      </c>
      <c r="AI11" s="35">
        <v>14</v>
      </c>
      <c r="AJ11" s="35">
        <v>23.8</v>
      </c>
      <c r="AK11" s="8">
        <v>0.106</v>
      </c>
      <c r="AL11" s="35">
        <v>7.44</v>
      </c>
      <c r="AM11" s="35">
        <v>3.86</v>
      </c>
      <c r="AN11" s="49">
        <v>24.2</v>
      </c>
      <c r="AO11" s="4">
        <v>543</v>
      </c>
      <c r="AP11" s="49">
        <v>0.1</v>
      </c>
      <c r="AQ11" s="4">
        <v>3.1</v>
      </c>
      <c r="AR11" s="4">
        <v>3.6</v>
      </c>
      <c r="AS11" s="4">
        <v>2.5499999999999998</v>
      </c>
      <c r="AT11" s="4">
        <v>0.57999999999999996</v>
      </c>
      <c r="AU11" s="4">
        <v>65</v>
      </c>
      <c r="AV11" s="4" t="s">
        <v>444</v>
      </c>
      <c r="AW11" s="4">
        <v>0.26</v>
      </c>
      <c r="AX11" s="4">
        <v>0.01</v>
      </c>
      <c r="AY11" s="49">
        <v>7.14</v>
      </c>
      <c r="AZ11" s="8">
        <v>0.10100000000000001</v>
      </c>
      <c r="BA11" s="4">
        <v>1.5</v>
      </c>
      <c r="BB11" s="35">
        <v>29.4</v>
      </c>
      <c r="BC11" s="35" t="s">
        <v>446</v>
      </c>
      <c r="BD11" s="49">
        <v>6.62</v>
      </c>
      <c r="BE11" s="49">
        <v>0.62</v>
      </c>
      <c r="BF11" s="35">
        <v>49.3</v>
      </c>
      <c r="BG11" s="35">
        <v>27.2</v>
      </c>
      <c r="BH11" s="9"/>
      <c r="BI11" s="9"/>
      <c r="BJ11" s="9"/>
      <c r="BK11" s="9"/>
      <c r="BL11" s="9"/>
      <c r="BM11" s="9"/>
    </row>
    <row r="12" spans="1:65">
      <c r="A12" s="36"/>
      <c r="C12" s="4"/>
      <c r="W12" s="4"/>
      <c r="AE12" s="8"/>
      <c r="AG12" s="49"/>
      <c r="AH12" s="4"/>
      <c r="AO12" s="4"/>
      <c r="AQ12" s="4"/>
      <c r="AR12" s="4"/>
      <c r="AS12" s="4"/>
      <c r="AT12" s="4"/>
      <c r="AU12" s="4"/>
      <c r="AV12" s="4"/>
      <c r="AW12" s="4"/>
      <c r="AX12" s="4"/>
      <c r="BA12" s="4"/>
      <c r="BH12" s="9"/>
      <c r="BI12" s="9"/>
      <c r="BJ12" s="9"/>
      <c r="BK12" s="9"/>
      <c r="BL12" s="9"/>
      <c r="BM12" s="9"/>
    </row>
    <row r="13" spans="1:65">
      <c r="A13" s="36" t="s">
        <v>372</v>
      </c>
      <c r="B13" s="7" t="s">
        <v>421</v>
      </c>
      <c r="C13" s="4">
        <v>0.04</v>
      </c>
      <c r="D13" s="49">
        <v>1.87</v>
      </c>
      <c r="E13" s="35">
        <v>5.48</v>
      </c>
      <c r="F13" s="49" t="s">
        <v>444</v>
      </c>
      <c r="G13" s="7">
        <v>56</v>
      </c>
      <c r="H13" s="49">
        <v>0.39</v>
      </c>
      <c r="I13" s="49">
        <v>0.13</v>
      </c>
      <c r="J13" s="49">
        <v>18.7</v>
      </c>
      <c r="K13" s="49">
        <v>0.16</v>
      </c>
      <c r="L13" s="35">
        <v>30.5</v>
      </c>
      <c r="M13" s="49">
        <v>7.28</v>
      </c>
      <c r="N13" s="7">
        <v>36</v>
      </c>
      <c r="O13" s="49">
        <v>0.83</v>
      </c>
      <c r="P13" s="35">
        <v>17.399999999999999</v>
      </c>
      <c r="Q13" s="49">
        <v>1.66</v>
      </c>
      <c r="R13" s="49">
        <v>0.72</v>
      </c>
      <c r="S13" s="49">
        <v>0.5</v>
      </c>
      <c r="T13" s="49">
        <v>2.46</v>
      </c>
      <c r="U13" s="49">
        <v>2.81</v>
      </c>
      <c r="V13" s="49">
        <v>2.44</v>
      </c>
      <c r="W13" s="4" t="s">
        <v>444</v>
      </c>
      <c r="X13" s="49">
        <v>0.4</v>
      </c>
      <c r="Y13" s="49" t="s">
        <v>444</v>
      </c>
      <c r="Z13" s="49">
        <v>0.26</v>
      </c>
      <c r="AA13" s="8">
        <v>0.32700000000000001</v>
      </c>
      <c r="AB13" s="7">
        <v>16</v>
      </c>
      <c r="AC13" s="7">
        <v>18</v>
      </c>
      <c r="AD13" s="49">
        <v>5.61</v>
      </c>
      <c r="AE13" s="8">
        <v>3.9E-2</v>
      </c>
      <c r="AF13" s="49">
        <v>0.45</v>
      </c>
      <c r="AG13" s="49">
        <v>7.0000000000000007E-2</v>
      </c>
      <c r="AH13" s="4">
        <v>0.24</v>
      </c>
      <c r="AI13" s="35">
        <v>12.9</v>
      </c>
      <c r="AJ13" s="35">
        <v>21.4</v>
      </c>
      <c r="AK13" s="8">
        <v>9.6000000000000002E-2</v>
      </c>
      <c r="AL13" s="35">
        <v>7</v>
      </c>
      <c r="AM13" s="35">
        <v>3.52</v>
      </c>
      <c r="AN13" s="49">
        <v>19.899999999999999</v>
      </c>
      <c r="AO13" s="4">
        <v>573</v>
      </c>
      <c r="AP13" s="49">
        <v>0.16</v>
      </c>
      <c r="AQ13" s="4">
        <v>2.6</v>
      </c>
      <c r="AR13" s="4">
        <v>4.4000000000000004</v>
      </c>
      <c r="AS13" s="4">
        <v>2.35</v>
      </c>
      <c r="AT13" s="4">
        <v>0.47</v>
      </c>
      <c r="AU13" s="4">
        <v>65</v>
      </c>
      <c r="AV13" s="4" t="s">
        <v>444</v>
      </c>
      <c r="AW13" s="4">
        <v>0.25</v>
      </c>
      <c r="AX13" s="4">
        <v>0.02</v>
      </c>
      <c r="AY13" s="49">
        <v>5.8</v>
      </c>
      <c r="AZ13" s="8">
        <v>6.7000000000000004E-2</v>
      </c>
      <c r="BA13" s="4">
        <v>1.19</v>
      </c>
      <c r="BB13" s="35">
        <v>25.9</v>
      </c>
      <c r="BC13" s="35" t="s">
        <v>446</v>
      </c>
      <c r="BD13" s="49">
        <v>6.28</v>
      </c>
      <c r="BE13" s="49">
        <v>0.55000000000000004</v>
      </c>
      <c r="BF13" s="35">
        <v>44.8</v>
      </c>
      <c r="BG13" s="35">
        <v>22.8</v>
      </c>
      <c r="BH13" s="9"/>
      <c r="BI13" s="9"/>
      <c r="BJ13" s="9"/>
      <c r="BK13" s="9"/>
      <c r="BL13" s="9"/>
      <c r="BM13" s="9"/>
    </row>
    <row r="14" spans="1:65">
      <c r="A14" s="36" t="s">
        <v>453</v>
      </c>
      <c r="B14" s="7" t="s">
        <v>422</v>
      </c>
      <c r="C14" s="4">
        <v>0.04</v>
      </c>
      <c r="D14" s="49">
        <v>1.77</v>
      </c>
      <c r="E14" s="35">
        <v>5.34</v>
      </c>
      <c r="F14" s="49" t="s">
        <v>444</v>
      </c>
      <c r="G14" s="7">
        <v>54</v>
      </c>
      <c r="H14" s="49">
        <v>0.38</v>
      </c>
      <c r="I14" s="49">
        <v>0.15</v>
      </c>
      <c r="J14" s="49">
        <v>18.100000000000001</v>
      </c>
      <c r="K14" s="49">
        <v>0.16</v>
      </c>
      <c r="L14" s="35">
        <v>29.7</v>
      </c>
      <c r="M14" s="49">
        <v>6.84</v>
      </c>
      <c r="N14" s="7">
        <v>35</v>
      </c>
      <c r="O14" s="49">
        <v>0.8</v>
      </c>
      <c r="P14" s="35">
        <v>16.8</v>
      </c>
      <c r="Q14" s="49">
        <v>1.59</v>
      </c>
      <c r="R14" s="49">
        <v>0.71</v>
      </c>
      <c r="S14" s="49">
        <v>0.48</v>
      </c>
      <c r="T14" s="49">
        <v>2.36</v>
      </c>
      <c r="U14" s="49">
        <v>2.68</v>
      </c>
      <c r="V14" s="49">
        <v>2.35</v>
      </c>
      <c r="W14" s="4" t="s">
        <v>444</v>
      </c>
      <c r="X14" s="49">
        <v>0.42</v>
      </c>
      <c r="Y14" s="49">
        <v>0.01</v>
      </c>
      <c r="Z14" s="49">
        <v>0.25</v>
      </c>
      <c r="AA14" s="8">
        <v>0.31</v>
      </c>
      <c r="AB14" s="7">
        <v>16</v>
      </c>
      <c r="AC14" s="7">
        <v>17</v>
      </c>
      <c r="AD14" s="49">
        <v>5.45</v>
      </c>
      <c r="AE14" s="8">
        <v>3.6999999999999998E-2</v>
      </c>
      <c r="AF14" s="49">
        <v>0.42</v>
      </c>
      <c r="AG14" s="49">
        <v>0.06</v>
      </c>
      <c r="AH14" s="4">
        <v>0.25</v>
      </c>
      <c r="AI14" s="35">
        <v>12.4</v>
      </c>
      <c r="AJ14" s="35">
        <v>20.3</v>
      </c>
      <c r="AK14" s="8">
        <v>9.5000000000000001E-2</v>
      </c>
      <c r="AL14" s="35">
        <v>6.85</v>
      </c>
      <c r="AM14" s="35">
        <v>3.41</v>
      </c>
      <c r="AN14" s="49">
        <v>19</v>
      </c>
      <c r="AO14" s="4">
        <v>557</v>
      </c>
      <c r="AP14" s="49">
        <v>0.16</v>
      </c>
      <c r="AQ14" s="4">
        <v>2.5</v>
      </c>
      <c r="AR14" s="4">
        <v>3.7</v>
      </c>
      <c r="AS14" s="4">
        <v>2.2799999999999998</v>
      </c>
      <c r="AT14" s="4">
        <v>0.49</v>
      </c>
      <c r="AU14" s="4">
        <v>63</v>
      </c>
      <c r="AV14" s="4" t="s">
        <v>444</v>
      </c>
      <c r="AW14" s="4">
        <v>0.24</v>
      </c>
      <c r="AX14" s="4">
        <v>0.02</v>
      </c>
      <c r="AY14" s="49">
        <v>5.58</v>
      </c>
      <c r="AZ14" s="8">
        <v>6.5000000000000002E-2</v>
      </c>
      <c r="BA14" s="4">
        <v>1.17</v>
      </c>
      <c r="BB14" s="35">
        <v>24.5</v>
      </c>
      <c r="BC14" s="35" t="s">
        <v>446</v>
      </c>
      <c r="BD14" s="49">
        <v>6</v>
      </c>
      <c r="BE14" s="49">
        <v>0.53</v>
      </c>
      <c r="BF14" s="35">
        <v>44.1</v>
      </c>
      <c r="BG14" s="35">
        <v>23.5</v>
      </c>
      <c r="BH14" s="9"/>
      <c r="BI14" s="9"/>
      <c r="BJ14" s="9"/>
      <c r="BK14" s="9"/>
      <c r="BL14" s="9"/>
      <c r="BM14" s="9"/>
    </row>
    <row r="15" spans="1:65">
      <c r="C15" s="4"/>
      <c r="W15" s="4"/>
      <c r="AE15" s="8"/>
      <c r="AG15" s="49"/>
      <c r="AH15" s="4"/>
      <c r="AO15" s="4"/>
      <c r="AQ15" s="4"/>
      <c r="AR15" s="4"/>
      <c r="AS15" s="4"/>
      <c r="AT15" s="4"/>
      <c r="AU15" s="4"/>
      <c r="AV15" s="4"/>
      <c r="AW15" s="4"/>
      <c r="AX15" s="4"/>
      <c r="BA15" s="4"/>
    </row>
    <row r="16" spans="1:65">
      <c r="A16" s="36" t="s">
        <v>447</v>
      </c>
      <c r="B16" s="7" t="s">
        <v>480</v>
      </c>
      <c r="C16" s="4">
        <v>0.02</v>
      </c>
      <c r="D16" s="49">
        <v>1.33</v>
      </c>
      <c r="E16" s="35">
        <v>2.34</v>
      </c>
      <c r="F16" s="49" t="s">
        <v>444</v>
      </c>
      <c r="G16" s="7">
        <v>49</v>
      </c>
      <c r="H16" s="49">
        <v>0.13</v>
      </c>
      <c r="I16" s="49">
        <v>0.04</v>
      </c>
      <c r="J16" s="49">
        <v>0.92</v>
      </c>
      <c r="K16" s="49">
        <v>0.1</v>
      </c>
      <c r="L16" s="35">
        <v>21.1</v>
      </c>
      <c r="M16" s="49">
        <v>4.75</v>
      </c>
      <c r="N16" s="7">
        <v>26</v>
      </c>
      <c r="O16" s="49">
        <v>0.28000000000000003</v>
      </c>
      <c r="P16" s="35">
        <v>24.7</v>
      </c>
      <c r="Q16" s="49">
        <v>0.9</v>
      </c>
      <c r="R16" s="49">
        <v>0.42</v>
      </c>
      <c r="S16" s="49">
        <v>0.34</v>
      </c>
      <c r="T16" s="49">
        <v>2.09</v>
      </c>
      <c r="U16" s="49">
        <v>1.75</v>
      </c>
      <c r="V16" s="49">
        <v>1.39</v>
      </c>
      <c r="W16" s="4" t="s">
        <v>444</v>
      </c>
      <c r="X16" s="49">
        <v>0.14000000000000001</v>
      </c>
      <c r="Y16" s="49">
        <v>0.1</v>
      </c>
      <c r="Z16" s="49">
        <v>0.14000000000000001</v>
      </c>
      <c r="AA16" s="8">
        <v>0.123</v>
      </c>
      <c r="AB16" s="7">
        <v>12</v>
      </c>
      <c r="AC16" s="7">
        <v>6</v>
      </c>
      <c r="AD16" s="49">
        <v>0.82</v>
      </c>
      <c r="AE16" s="8">
        <v>3.3000000000000002E-2</v>
      </c>
      <c r="AF16" s="49">
        <v>0.67</v>
      </c>
      <c r="AG16" s="49">
        <v>0.09</v>
      </c>
      <c r="AH16" s="4">
        <v>0.16</v>
      </c>
      <c r="AI16" s="35">
        <v>8</v>
      </c>
      <c r="AJ16" s="35">
        <v>15.7</v>
      </c>
      <c r="AK16" s="8">
        <v>0.14399999999999999</v>
      </c>
      <c r="AL16" s="35">
        <v>2.09</v>
      </c>
      <c r="AM16" s="35">
        <v>2.16</v>
      </c>
      <c r="AN16" s="49">
        <v>5.46</v>
      </c>
      <c r="AO16" s="4">
        <v>51</v>
      </c>
      <c r="AP16" s="49">
        <v>0.08</v>
      </c>
      <c r="AQ16" s="4">
        <v>1.8</v>
      </c>
      <c r="AR16" s="4" t="s">
        <v>446</v>
      </c>
      <c r="AS16" s="4">
        <v>1.37</v>
      </c>
      <c r="AT16" s="4">
        <v>0.33</v>
      </c>
      <c r="AU16" s="4">
        <v>19</v>
      </c>
      <c r="AV16" s="4" t="s">
        <v>444</v>
      </c>
      <c r="AW16" s="4">
        <v>0.13</v>
      </c>
      <c r="AX16" s="4" t="s">
        <v>444</v>
      </c>
      <c r="AY16" s="49">
        <v>1.96</v>
      </c>
      <c r="AZ16" s="8">
        <v>0.10199999999999999</v>
      </c>
      <c r="BA16" s="4">
        <v>0.41</v>
      </c>
      <c r="BB16" s="35">
        <v>17.2</v>
      </c>
      <c r="BC16" s="35" t="s">
        <v>446</v>
      </c>
      <c r="BD16" s="49">
        <v>3.54</v>
      </c>
      <c r="BE16" s="49">
        <v>0.34</v>
      </c>
      <c r="BF16" s="35">
        <v>24.7</v>
      </c>
      <c r="BG16" s="35">
        <v>6.56</v>
      </c>
      <c r="BH16" s="9"/>
      <c r="BI16" s="9"/>
      <c r="BJ16" s="9"/>
      <c r="BK16" s="9"/>
      <c r="BL16" s="9"/>
      <c r="BM16" s="9"/>
    </row>
    <row r="17" spans="1:65">
      <c r="A17" s="36" t="s">
        <v>448</v>
      </c>
      <c r="B17" s="7" t="s">
        <v>480</v>
      </c>
      <c r="C17" s="4">
        <v>0.02</v>
      </c>
      <c r="D17" s="49">
        <v>1.35</v>
      </c>
      <c r="E17" s="35">
        <v>2.2799999999999998</v>
      </c>
      <c r="F17" s="49" t="s">
        <v>444</v>
      </c>
      <c r="G17" s="7">
        <v>49</v>
      </c>
      <c r="H17" s="49">
        <v>0.14000000000000001</v>
      </c>
      <c r="I17" s="49">
        <v>0.04</v>
      </c>
      <c r="J17" s="49">
        <v>0.88</v>
      </c>
      <c r="K17" s="49">
        <v>0.08</v>
      </c>
      <c r="L17" s="35">
        <v>23.3</v>
      </c>
      <c r="M17" s="49">
        <v>4.68</v>
      </c>
      <c r="N17" s="7">
        <v>26</v>
      </c>
      <c r="O17" s="49">
        <v>0.28000000000000003</v>
      </c>
      <c r="P17" s="35">
        <v>24</v>
      </c>
      <c r="Q17" s="49">
        <v>0.88</v>
      </c>
      <c r="R17" s="49">
        <v>0.41</v>
      </c>
      <c r="S17" s="49">
        <v>0.33</v>
      </c>
      <c r="T17" s="49">
        <v>2.1</v>
      </c>
      <c r="U17" s="49">
        <v>1.74</v>
      </c>
      <c r="V17" s="49">
        <v>1.35</v>
      </c>
      <c r="W17" s="4" t="s">
        <v>444</v>
      </c>
      <c r="X17" s="49">
        <v>0.14000000000000001</v>
      </c>
      <c r="Y17" s="49">
        <v>0.08</v>
      </c>
      <c r="Z17" s="49">
        <v>0.14000000000000001</v>
      </c>
      <c r="AA17" s="8">
        <v>0.124</v>
      </c>
      <c r="AB17" s="7">
        <v>13</v>
      </c>
      <c r="AC17" s="7">
        <v>6</v>
      </c>
      <c r="AD17" s="49">
        <v>0.82099999999999995</v>
      </c>
      <c r="AE17" s="8">
        <v>3.3000000000000002E-2</v>
      </c>
      <c r="AF17" s="49">
        <v>0.66</v>
      </c>
      <c r="AG17" s="49">
        <v>0.1</v>
      </c>
      <c r="AH17" s="4">
        <v>0.14000000000000001</v>
      </c>
      <c r="AI17" s="35">
        <v>7.86</v>
      </c>
      <c r="AJ17" s="35">
        <v>15.1</v>
      </c>
      <c r="AK17" s="8">
        <v>0.14199999999999999</v>
      </c>
      <c r="AL17" s="35">
        <v>1.98</v>
      </c>
      <c r="AM17" s="35">
        <v>2.16</v>
      </c>
      <c r="AN17" s="49">
        <v>5.35</v>
      </c>
      <c r="AO17" s="4">
        <v>52</v>
      </c>
      <c r="AP17" s="49">
        <v>0.08</v>
      </c>
      <c r="AQ17" s="4">
        <v>1.7</v>
      </c>
      <c r="AR17" s="4">
        <v>0.6</v>
      </c>
      <c r="AS17" s="4">
        <v>1.34</v>
      </c>
      <c r="AT17" s="4">
        <v>0.33</v>
      </c>
      <c r="AU17" s="4">
        <v>19</v>
      </c>
      <c r="AV17" s="4" t="s">
        <v>444</v>
      </c>
      <c r="AW17" s="4">
        <v>0.13</v>
      </c>
      <c r="AX17" s="4">
        <v>0.01</v>
      </c>
      <c r="AY17" s="49">
        <v>2.02</v>
      </c>
      <c r="AZ17" s="8">
        <v>0.10299999999999999</v>
      </c>
      <c r="BA17" s="4">
        <v>0.44</v>
      </c>
      <c r="BB17" s="35">
        <v>16.899999999999999</v>
      </c>
      <c r="BC17" s="35" t="s">
        <v>446</v>
      </c>
      <c r="BD17" s="49">
        <v>3.6</v>
      </c>
      <c r="BE17" s="49">
        <v>0.34</v>
      </c>
      <c r="BF17" s="35">
        <v>24.2</v>
      </c>
      <c r="BG17" s="35">
        <v>6.89</v>
      </c>
      <c r="BH17" s="9"/>
      <c r="BI17" s="9"/>
      <c r="BJ17" s="9"/>
      <c r="BK17" s="9"/>
      <c r="BL17" s="9"/>
      <c r="BM17" s="9"/>
    </row>
    <row r="18" spans="1:65">
      <c r="A18" s="36" t="s">
        <v>449</v>
      </c>
      <c r="B18" s="7" t="s">
        <v>480</v>
      </c>
      <c r="C18" s="4">
        <v>0.02</v>
      </c>
      <c r="D18" s="49">
        <v>1.03</v>
      </c>
      <c r="E18" s="35">
        <v>2.38</v>
      </c>
      <c r="F18" s="49" t="s">
        <v>444</v>
      </c>
      <c r="G18" s="7">
        <v>37</v>
      </c>
      <c r="H18" s="49">
        <v>0.12</v>
      </c>
      <c r="I18" s="49">
        <v>0.04</v>
      </c>
      <c r="J18" s="49">
        <v>0.68</v>
      </c>
      <c r="K18" s="49">
        <v>0.08</v>
      </c>
      <c r="L18" s="35">
        <v>17.7</v>
      </c>
      <c r="M18" s="49">
        <v>4.63</v>
      </c>
      <c r="N18" s="7">
        <v>20</v>
      </c>
      <c r="O18" s="49">
        <v>0.28000000000000003</v>
      </c>
      <c r="P18" s="35">
        <v>24.1</v>
      </c>
      <c r="Q18" s="49">
        <v>0.91</v>
      </c>
      <c r="R18" s="49">
        <v>0.43</v>
      </c>
      <c r="S18" s="49">
        <v>0.34</v>
      </c>
      <c r="T18" s="49">
        <v>1.58</v>
      </c>
      <c r="U18" s="49">
        <v>1.8</v>
      </c>
      <c r="V18" s="49">
        <v>1.42</v>
      </c>
      <c r="W18" s="4" t="s">
        <v>444</v>
      </c>
      <c r="X18" s="49">
        <v>0.13</v>
      </c>
      <c r="Y18" s="49" t="s">
        <v>444</v>
      </c>
      <c r="Z18" s="49">
        <v>0.15</v>
      </c>
      <c r="AA18" s="8">
        <v>9.2999999999999999E-2</v>
      </c>
      <c r="AB18" s="7">
        <v>10</v>
      </c>
      <c r="AC18" s="7">
        <v>4</v>
      </c>
      <c r="AD18" s="49">
        <v>0.621</v>
      </c>
      <c r="AE18" s="8">
        <v>2.5000000000000001E-2</v>
      </c>
      <c r="AF18" s="49">
        <v>0.69</v>
      </c>
      <c r="AG18" s="49">
        <v>7.0000000000000007E-2</v>
      </c>
      <c r="AH18" s="4">
        <v>0.16</v>
      </c>
      <c r="AI18" s="35">
        <v>8.1300000000000008</v>
      </c>
      <c r="AJ18" s="35">
        <v>15.4</v>
      </c>
      <c r="AK18" s="8">
        <v>0.109</v>
      </c>
      <c r="AL18" s="35">
        <v>1.95</v>
      </c>
      <c r="AM18" s="35">
        <v>2.25</v>
      </c>
      <c r="AN18" s="49">
        <v>5.68</v>
      </c>
      <c r="AO18" s="4">
        <v>40</v>
      </c>
      <c r="AP18" s="49">
        <v>0.08</v>
      </c>
      <c r="AQ18" s="4">
        <v>1.7</v>
      </c>
      <c r="AR18" s="4">
        <v>0.1</v>
      </c>
      <c r="AS18" s="4">
        <v>1.39</v>
      </c>
      <c r="AT18" s="4">
        <v>0.33</v>
      </c>
      <c r="AU18" s="4">
        <v>15</v>
      </c>
      <c r="AV18" s="4" t="s">
        <v>444</v>
      </c>
      <c r="AW18" s="4">
        <v>0.14000000000000001</v>
      </c>
      <c r="AX18" s="4" t="s">
        <v>444</v>
      </c>
      <c r="AY18" s="49">
        <v>1.99</v>
      </c>
      <c r="AZ18" s="8">
        <v>7.9000000000000001E-2</v>
      </c>
      <c r="BA18" s="4">
        <v>0.4</v>
      </c>
      <c r="BB18" s="35">
        <v>16.600000000000001</v>
      </c>
      <c r="BC18" s="35" t="s">
        <v>446</v>
      </c>
      <c r="BD18" s="49">
        <v>3.7</v>
      </c>
      <c r="BE18" s="49">
        <v>0.34</v>
      </c>
      <c r="BF18" s="35">
        <v>24.1</v>
      </c>
      <c r="BG18" s="35">
        <v>6.67</v>
      </c>
      <c r="BH18" s="9"/>
      <c r="BI18" s="9"/>
      <c r="BJ18" s="9"/>
      <c r="BK18" s="9"/>
      <c r="BL18" s="9"/>
      <c r="BM18" s="9"/>
    </row>
    <row r="19" spans="1:65">
      <c r="A19" s="168" t="s">
        <v>450</v>
      </c>
      <c r="B19" s="69" t="s">
        <v>480</v>
      </c>
      <c r="C19" s="74">
        <v>0.02</v>
      </c>
      <c r="D19" s="73">
        <v>1.4</v>
      </c>
      <c r="E19" s="72">
        <v>2.2799999999999998</v>
      </c>
      <c r="F19" s="73" t="s">
        <v>444</v>
      </c>
      <c r="G19" s="69">
        <v>47</v>
      </c>
      <c r="H19" s="73">
        <v>0.12</v>
      </c>
      <c r="I19" s="73">
        <v>0.04</v>
      </c>
      <c r="J19" s="73">
        <v>0.92</v>
      </c>
      <c r="K19" s="73">
        <v>0.06</v>
      </c>
      <c r="L19" s="72">
        <v>22.8</v>
      </c>
      <c r="M19" s="73">
        <v>4.55</v>
      </c>
      <c r="N19" s="69">
        <v>27</v>
      </c>
      <c r="O19" s="73">
        <v>0.28000000000000003</v>
      </c>
      <c r="P19" s="72">
        <v>23.6</v>
      </c>
      <c r="Q19" s="73">
        <v>0.94</v>
      </c>
      <c r="R19" s="73">
        <v>0.45</v>
      </c>
      <c r="S19" s="73">
        <v>0.35</v>
      </c>
      <c r="T19" s="73">
        <v>2.08</v>
      </c>
      <c r="U19" s="73">
        <v>1.84</v>
      </c>
      <c r="V19" s="73">
        <v>1.45</v>
      </c>
      <c r="W19" s="74" t="s">
        <v>444</v>
      </c>
      <c r="X19" s="73">
        <v>0.15</v>
      </c>
      <c r="Y19" s="73" t="s">
        <v>444</v>
      </c>
      <c r="Z19" s="73">
        <v>0.15</v>
      </c>
      <c r="AA19" s="75">
        <v>0.124</v>
      </c>
      <c r="AB19" s="69">
        <v>13</v>
      </c>
      <c r="AC19" s="69">
        <v>6</v>
      </c>
      <c r="AD19" s="73">
        <v>0.84</v>
      </c>
      <c r="AE19" s="75">
        <v>3.3000000000000002E-2</v>
      </c>
      <c r="AF19" s="73">
        <v>0.68</v>
      </c>
      <c r="AG19" s="73">
        <v>0.1</v>
      </c>
      <c r="AH19" s="74">
        <v>0.2</v>
      </c>
      <c r="AI19" s="72">
        <v>8.24</v>
      </c>
      <c r="AJ19" s="72">
        <v>15</v>
      </c>
      <c r="AK19" s="75">
        <v>0.13900000000000001</v>
      </c>
      <c r="AL19" s="72">
        <v>1.94</v>
      </c>
      <c r="AM19" s="72">
        <v>2.2400000000000002</v>
      </c>
      <c r="AN19" s="73">
        <v>5.68</v>
      </c>
      <c r="AO19" s="74">
        <v>53</v>
      </c>
      <c r="AP19" s="73">
        <v>0.08</v>
      </c>
      <c r="AQ19" s="74">
        <v>1.7</v>
      </c>
      <c r="AR19" s="74">
        <v>0.8</v>
      </c>
      <c r="AS19" s="74">
        <v>1.43</v>
      </c>
      <c r="AT19" s="74">
        <v>0.33</v>
      </c>
      <c r="AU19" s="74">
        <v>21</v>
      </c>
      <c r="AV19" s="74" t="s">
        <v>444</v>
      </c>
      <c r="AW19" s="74">
        <v>0.14000000000000001</v>
      </c>
      <c r="AX19" s="74" t="s">
        <v>444</v>
      </c>
      <c r="AY19" s="73">
        <v>1.96</v>
      </c>
      <c r="AZ19" s="75">
        <v>0.114</v>
      </c>
      <c r="BA19" s="74">
        <v>0.4</v>
      </c>
      <c r="BB19" s="72">
        <v>16.399999999999999</v>
      </c>
      <c r="BC19" s="72" t="s">
        <v>446</v>
      </c>
      <c r="BD19" s="73">
        <v>3.9</v>
      </c>
      <c r="BE19" s="73">
        <v>0.36</v>
      </c>
      <c r="BF19" s="72">
        <v>24.3</v>
      </c>
      <c r="BG19" s="72">
        <v>7.19</v>
      </c>
      <c r="BH19" s="9"/>
      <c r="BI19" s="9"/>
      <c r="BJ19" s="9"/>
      <c r="BK19" s="9"/>
      <c r="BL19" s="9"/>
      <c r="BM19" s="9"/>
    </row>
    <row r="20" spans="1:65">
      <c r="B20" s="6"/>
      <c r="BH20" s="9"/>
      <c r="BI20" s="9"/>
      <c r="BJ20" s="9"/>
      <c r="BK20" s="9"/>
      <c r="BL20" s="9"/>
      <c r="BM20" s="9"/>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863CA-CD65-46BC-8FBE-5FDD54B74F20}">
  <dimension ref="A1:BU20"/>
  <sheetViews>
    <sheetView zoomScaleNormal="100" workbookViewId="0"/>
  </sheetViews>
  <sheetFormatPr defaultColWidth="9" defaultRowHeight="12.75"/>
  <cols>
    <col min="1" max="1" width="24.85546875" style="9" customWidth="1"/>
    <col min="2" max="3" width="9.28515625" style="49" customWidth="1"/>
    <col min="4" max="4" width="9.28515625" style="7" customWidth="1"/>
    <col min="5" max="11" width="9.28515625" style="49" customWidth="1"/>
    <col min="12" max="12" width="9.28515625" style="35" customWidth="1"/>
    <col min="13" max="14" width="9.28515625" style="7" customWidth="1"/>
    <col min="15" max="15" width="9.28515625" style="35" customWidth="1"/>
    <col min="16" max="20" width="9.28515625" style="49" customWidth="1"/>
    <col min="21" max="21" width="10" style="49" bestFit="1" customWidth="1"/>
    <col min="22" max="22" width="9.28515625" style="8" customWidth="1"/>
    <col min="23" max="25" width="9.28515625" style="49" customWidth="1"/>
    <col min="26" max="26" width="9.28515625" style="8" customWidth="1"/>
    <col min="27" max="28" width="9.28515625" style="7" customWidth="1"/>
    <col min="29" max="29" width="9.28515625" style="49" customWidth="1"/>
    <col min="30" max="30" width="9.28515625" style="8" customWidth="1"/>
    <col min="31" max="32" width="9.28515625" style="49" customWidth="1"/>
    <col min="33" max="34" width="9.28515625" style="8" customWidth="1"/>
    <col min="35" max="37" width="9.28515625" style="49" customWidth="1"/>
    <col min="38" max="38" width="9.7109375" style="35" bestFit="1" customWidth="1"/>
    <col min="39" max="39" width="9.28515625" style="35" customWidth="1"/>
    <col min="40" max="40" width="9.28515625" style="8" customWidth="1"/>
    <col min="41" max="45" width="9.28515625" style="49" customWidth="1"/>
    <col min="46" max="47" width="9.28515625" style="35" customWidth="1"/>
    <col min="48" max="49" width="9.28515625" style="49" customWidth="1"/>
    <col min="50" max="51" width="9.28515625" style="7" customWidth="1"/>
    <col min="52" max="55" width="9.28515625" style="49" customWidth="1"/>
    <col min="56" max="56" width="9.28515625" style="8" customWidth="1"/>
    <col min="57" max="57" width="9.28515625" style="49" customWidth="1"/>
    <col min="58" max="60" width="9.28515625" style="35" customWidth="1"/>
    <col min="61" max="62" width="9.28515625" style="49" customWidth="1"/>
    <col min="63" max="64" width="9.28515625" style="35" customWidth="1"/>
    <col min="65" max="69" width="9.28515625" style="4" customWidth="1"/>
    <col min="70" max="70" width="9" style="4"/>
    <col min="71" max="16384" width="9" style="9"/>
  </cols>
  <sheetData>
    <row r="1" spans="1:73" ht="24.75" customHeight="1">
      <c r="A1" s="32" t="s">
        <v>527</v>
      </c>
    </row>
    <row r="2" spans="1:73" s="4" customFormat="1" ht="14.25">
      <c r="A2" s="170" t="s">
        <v>99</v>
      </c>
      <c r="B2" s="52" t="s">
        <v>31</v>
      </c>
      <c r="C2" s="52" t="s">
        <v>484</v>
      </c>
      <c r="D2" s="173" t="s">
        <v>535</v>
      </c>
      <c r="E2" s="52" t="s">
        <v>32</v>
      </c>
      <c r="F2" s="52" t="s">
        <v>445</v>
      </c>
      <c r="G2" s="52" t="s">
        <v>33</v>
      </c>
      <c r="H2" s="52" t="s">
        <v>132</v>
      </c>
      <c r="I2" s="52" t="s">
        <v>151</v>
      </c>
      <c r="J2" s="57" t="s">
        <v>172</v>
      </c>
      <c r="K2" s="100" t="s">
        <v>94</v>
      </c>
      <c r="L2" s="52" t="s">
        <v>147</v>
      </c>
      <c r="M2" s="57" t="s">
        <v>49</v>
      </c>
      <c r="N2" s="52" t="s">
        <v>34</v>
      </c>
      <c r="O2" s="58" t="s">
        <v>35</v>
      </c>
      <c r="P2" s="52" t="s">
        <v>36</v>
      </c>
      <c r="Q2" s="57" t="s">
        <v>134</v>
      </c>
      <c r="R2" s="52" t="s">
        <v>142</v>
      </c>
      <c r="S2" s="52" t="s">
        <v>144</v>
      </c>
      <c r="T2" s="52" t="s">
        <v>52</v>
      </c>
      <c r="U2" s="52" t="s">
        <v>485</v>
      </c>
      <c r="V2" s="173" t="s">
        <v>536</v>
      </c>
      <c r="W2" s="52" t="s">
        <v>135</v>
      </c>
      <c r="X2" s="52" t="s">
        <v>141</v>
      </c>
      <c r="Y2" s="53" t="s">
        <v>136</v>
      </c>
      <c r="Z2" s="52" t="s">
        <v>37</v>
      </c>
      <c r="AA2" s="52" t="s">
        <v>231</v>
      </c>
      <c r="AB2" s="52" t="s">
        <v>143</v>
      </c>
      <c r="AC2" s="53" t="s">
        <v>486</v>
      </c>
      <c r="AD2" s="174" t="s">
        <v>538</v>
      </c>
      <c r="AE2" s="58" t="s">
        <v>48</v>
      </c>
      <c r="AF2" s="58" t="s">
        <v>131</v>
      </c>
      <c r="AG2" s="52" t="s">
        <v>171</v>
      </c>
      <c r="AH2" s="173" t="s">
        <v>153</v>
      </c>
      <c r="AI2" s="53" t="s">
        <v>170</v>
      </c>
      <c r="AJ2" s="174" t="s">
        <v>539</v>
      </c>
      <c r="AK2" s="52" t="s">
        <v>38</v>
      </c>
      <c r="AL2" s="52" t="s">
        <v>197</v>
      </c>
      <c r="AM2" s="173" t="s">
        <v>540</v>
      </c>
      <c r="AN2" s="52" t="s">
        <v>146</v>
      </c>
      <c r="AO2" s="52" t="s">
        <v>50</v>
      </c>
      <c r="AP2" s="57" t="s">
        <v>39</v>
      </c>
      <c r="AQ2" s="53" t="s">
        <v>487</v>
      </c>
      <c r="AR2" s="174" t="s">
        <v>541</v>
      </c>
      <c r="AS2" s="52" t="s">
        <v>150</v>
      </c>
      <c r="AT2" s="52" t="s">
        <v>140</v>
      </c>
      <c r="AU2" s="52" t="s">
        <v>40</v>
      </c>
      <c r="AV2" s="52" t="s">
        <v>423</v>
      </c>
      <c r="AW2" s="52" t="s">
        <v>41</v>
      </c>
      <c r="AX2" s="57" t="s">
        <v>175</v>
      </c>
      <c r="AY2" s="57" t="s">
        <v>42</v>
      </c>
      <c r="AZ2" s="52" t="s">
        <v>51</v>
      </c>
      <c r="BA2" s="52" t="s">
        <v>148</v>
      </c>
      <c r="BB2" s="58" t="s">
        <v>137</v>
      </c>
      <c r="BC2" s="52" t="s">
        <v>43</v>
      </c>
      <c r="BD2" s="52" t="s">
        <v>53</v>
      </c>
      <c r="BE2" s="52" t="s">
        <v>149</v>
      </c>
      <c r="BF2" s="52" t="s">
        <v>44</v>
      </c>
      <c r="BG2" s="53" t="s">
        <v>488</v>
      </c>
      <c r="BH2" s="174" t="s">
        <v>537</v>
      </c>
      <c r="BI2" s="52" t="s">
        <v>45</v>
      </c>
      <c r="BJ2" s="57" t="s">
        <v>133</v>
      </c>
      <c r="BK2" s="57" t="s">
        <v>46</v>
      </c>
      <c r="BL2" s="52" t="s">
        <v>138</v>
      </c>
      <c r="BM2" s="52" t="s">
        <v>54</v>
      </c>
      <c r="BN2" s="57" t="s">
        <v>47</v>
      </c>
      <c r="BO2" s="100" t="s">
        <v>139</v>
      </c>
    </row>
    <row r="3" spans="1:73" s="6" customFormat="1">
      <c r="A3" s="136" t="s">
        <v>459</v>
      </c>
      <c r="B3" s="73">
        <v>2.5000000000000001E-2</v>
      </c>
      <c r="C3" s="178" t="s">
        <v>474</v>
      </c>
      <c r="D3" s="177">
        <v>0.748</v>
      </c>
      <c r="E3" s="74" t="s">
        <v>177</v>
      </c>
      <c r="F3" s="74">
        <f>0.001</f>
        <v>1E-3</v>
      </c>
      <c r="G3" s="73">
        <v>55</v>
      </c>
      <c r="H3" s="73">
        <v>0.17</v>
      </c>
      <c r="I3" s="73">
        <v>2.8000000000000001E-2</v>
      </c>
      <c r="J3" s="178" t="s">
        <v>474</v>
      </c>
      <c r="K3" s="75">
        <v>0.6</v>
      </c>
      <c r="L3" s="73">
        <v>3.5999999999999997E-2</v>
      </c>
      <c r="M3" s="72">
        <v>27.3</v>
      </c>
      <c r="N3" s="74">
        <v>5.83</v>
      </c>
      <c r="O3" s="69">
        <v>25</v>
      </c>
      <c r="P3" s="74">
        <v>0.36</v>
      </c>
      <c r="Q3" s="72">
        <v>23.4</v>
      </c>
      <c r="R3" s="73" t="s">
        <v>177</v>
      </c>
      <c r="S3" s="73" t="s">
        <v>177</v>
      </c>
      <c r="T3" s="73" t="s">
        <v>177</v>
      </c>
      <c r="U3" s="73" t="s">
        <v>177</v>
      </c>
      <c r="V3" s="73">
        <v>1.45</v>
      </c>
      <c r="W3" s="73">
        <v>2.99</v>
      </c>
      <c r="X3" s="73">
        <v>1.64</v>
      </c>
      <c r="Y3" s="75">
        <v>6.0999999999999999E-2</v>
      </c>
      <c r="Z3" s="74" t="s">
        <v>177</v>
      </c>
      <c r="AA3" s="73" t="s">
        <v>177</v>
      </c>
      <c r="AB3" s="73">
        <v>0.2</v>
      </c>
      <c r="AC3" s="73" t="s">
        <v>177</v>
      </c>
      <c r="AD3" s="75">
        <v>0.109</v>
      </c>
      <c r="AE3" s="69">
        <v>15.5</v>
      </c>
      <c r="AF3" s="69">
        <v>6.78</v>
      </c>
      <c r="AG3" s="73" t="s">
        <v>177</v>
      </c>
      <c r="AH3" s="73">
        <v>0.45900000000000002</v>
      </c>
      <c r="AI3" s="181"/>
      <c r="AJ3" s="75">
        <v>2.5000000000000001E-2</v>
      </c>
      <c r="AK3" s="73">
        <v>0.66</v>
      </c>
      <c r="AL3" s="181"/>
      <c r="AM3" s="75">
        <v>7.6999999999999999E-2</v>
      </c>
      <c r="AN3" s="74" t="s">
        <v>177</v>
      </c>
      <c r="AO3" s="73">
        <v>13.2</v>
      </c>
      <c r="AP3" s="74">
        <v>16.3</v>
      </c>
      <c r="AQ3" s="74" t="s">
        <v>177</v>
      </c>
      <c r="AR3" s="74">
        <v>5.2999999999999999E-2</v>
      </c>
      <c r="AS3" s="74">
        <v>2.02</v>
      </c>
      <c r="AT3" s="74">
        <v>3.75</v>
      </c>
      <c r="AU3" s="74">
        <v>6.11</v>
      </c>
      <c r="AV3" s="74" t="s">
        <v>455</v>
      </c>
      <c r="AW3" s="73">
        <v>6.8000000000000005E-2</v>
      </c>
      <c r="AX3" s="72">
        <v>2.78</v>
      </c>
      <c r="AY3" s="72" t="s">
        <v>463</v>
      </c>
      <c r="AZ3" s="73">
        <v>2.11</v>
      </c>
      <c r="BA3" s="73">
        <v>0.4</v>
      </c>
      <c r="BB3" s="69">
        <v>26.9</v>
      </c>
      <c r="BC3" s="74" t="s">
        <v>177</v>
      </c>
      <c r="BD3" s="73">
        <v>0.2</v>
      </c>
      <c r="BE3" s="73" t="s">
        <v>177</v>
      </c>
      <c r="BF3" s="73">
        <v>2.87</v>
      </c>
      <c r="BG3" s="74" t="s">
        <v>177</v>
      </c>
      <c r="BH3" s="74">
        <v>6.5000000000000002E-2</v>
      </c>
      <c r="BI3" s="74">
        <v>0.43</v>
      </c>
      <c r="BJ3" s="74">
        <v>22.1</v>
      </c>
      <c r="BK3" s="74">
        <v>7.2999999999999995E-2</v>
      </c>
      <c r="BL3" s="74">
        <v>5.0599999999999996</v>
      </c>
      <c r="BM3" s="74">
        <v>0.48</v>
      </c>
      <c r="BN3" s="74">
        <v>20.7</v>
      </c>
      <c r="BO3" s="74">
        <v>5.66</v>
      </c>
      <c r="BP3" s="4"/>
    </row>
    <row r="4" spans="1:73">
      <c r="A4" s="37" t="s">
        <v>447</v>
      </c>
      <c r="B4" s="4">
        <v>0.02</v>
      </c>
      <c r="C4" s="49">
        <v>1.33</v>
      </c>
      <c r="D4" s="175">
        <f>(C4*0.529261188101333)</f>
        <v>0.70391738017477301</v>
      </c>
      <c r="E4" s="4">
        <v>2.34</v>
      </c>
      <c r="F4" s="4" t="s">
        <v>444</v>
      </c>
      <c r="G4" s="49">
        <v>49</v>
      </c>
      <c r="H4" s="49">
        <v>0.13</v>
      </c>
      <c r="I4" s="49">
        <v>0.04</v>
      </c>
      <c r="J4" s="49">
        <v>0.92</v>
      </c>
      <c r="K4" s="175">
        <f>(J4*0.714695864614726)</f>
        <v>0.65752019544554796</v>
      </c>
      <c r="L4" s="49">
        <v>0.1</v>
      </c>
      <c r="M4" s="35">
        <v>21.1</v>
      </c>
      <c r="N4" s="4">
        <v>4.75</v>
      </c>
      <c r="O4" s="7">
        <v>26</v>
      </c>
      <c r="P4" s="4">
        <v>0.28000000000000003</v>
      </c>
      <c r="Q4" s="35">
        <v>24.7</v>
      </c>
      <c r="R4" s="49">
        <v>0.9</v>
      </c>
      <c r="S4" s="49">
        <v>0.42</v>
      </c>
      <c r="T4" s="49">
        <v>0.34</v>
      </c>
      <c r="U4" s="49">
        <v>2.09</v>
      </c>
      <c r="V4" s="175">
        <f>(U4*0.699430761427042)</f>
        <v>1.4618102913825177</v>
      </c>
      <c r="W4" s="49">
        <v>1.75</v>
      </c>
      <c r="X4" s="49">
        <v>1.39</v>
      </c>
      <c r="Y4" s="8" t="s">
        <v>444</v>
      </c>
      <c r="Z4" s="4">
        <v>0.14000000000000001</v>
      </c>
      <c r="AA4" s="49">
        <v>0.1</v>
      </c>
      <c r="AB4" s="49">
        <v>0.14000000000000001</v>
      </c>
      <c r="AC4" s="8">
        <v>0.123</v>
      </c>
      <c r="AD4" s="175">
        <f>(AC4*0.830150220287701)</f>
        <v>0.10210847709538723</v>
      </c>
      <c r="AE4" s="7">
        <v>12</v>
      </c>
      <c r="AF4" s="7">
        <v>6</v>
      </c>
      <c r="AG4" s="49">
        <v>0.82</v>
      </c>
      <c r="AH4" s="175">
        <f>(AG4*0.603041881699087)</f>
        <v>0.49449434299325135</v>
      </c>
      <c r="AI4" s="8">
        <v>3.3000000000000002E-2</v>
      </c>
      <c r="AJ4" s="180">
        <f>(AI4*0.774461846427111)</f>
        <v>2.5557240932094664E-2</v>
      </c>
      <c r="AK4" s="49">
        <v>0.67</v>
      </c>
      <c r="AL4" s="49">
        <v>0.09</v>
      </c>
      <c r="AM4" s="175">
        <f>(AL4*0.741864179802836)</f>
        <v>6.676777618225524E-2</v>
      </c>
      <c r="AN4" s="4">
        <v>0.16</v>
      </c>
      <c r="AO4" s="4">
        <v>8</v>
      </c>
      <c r="AP4" s="4">
        <v>15.7</v>
      </c>
      <c r="AQ4" s="4">
        <v>0.14399999999999999</v>
      </c>
      <c r="AR4" s="175">
        <f>(AQ4*0.436428707298)</f>
        <v>6.2845733850911994E-2</v>
      </c>
      <c r="AS4" s="4">
        <v>2.09</v>
      </c>
      <c r="AT4" s="4">
        <v>2.16</v>
      </c>
      <c r="AU4" s="4">
        <v>5.46</v>
      </c>
      <c r="AV4" s="4">
        <v>51</v>
      </c>
      <c r="AW4" s="4">
        <v>0.08</v>
      </c>
      <c r="AX4" s="35">
        <v>1.8</v>
      </c>
      <c r="AY4" s="35" t="s">
        <v>446</v>
      </c>
      <c r="AZ4" s="49">
        <v>1.37</v>
      </c>
      <c r="BA4" s="49">
        <v>0.33</v>
      </c>
      <c r="BB4" s="7">
        <v>19</v>
      </c>
      <c r="BC4" s="4" t="s">
        <v>444</v>
      </c>
      <c r="BD4" s="49">
        <v>0.13</v>
      </c>
      <c r="BE4" s="49" t="s">
        <v>444</v>
      </c>
      <c r="BF4" s="49">
        <v>1.96</v>
      </c>
      <c r="BG4" s="4">
        <v>0.10199999999999999</v>
      </c>
      <c r="BH4" s="180">
        <f>(BG4*0.599348901270895)</f>
        <v>6.1133587929631285E-2</v>
      </c>
      <c r="BI4" s="4">
        <v>0.41</v>
      </c>
      <c r="BJ4" s="4">
        <v>17.2</v>
      </c>
      <c r="BK4" s="4" t="s">
        <v>446</v>
      </c>
      <c r="BL4" s="4">
        <v>3.54</v>
      </c>
      <c r="BM4" s="4">
        <v>0.34</v>
      </c>
      <c r="BN4" s="4">
        <v>24.7</v>
      </c>
      <c r="BO4" s="4">
        <v>6.56</v>
      </c>
      <c r="BP4" s="9"/>
      <c r="BQ4" s="9"/>
      <c r="BR4" s="9"/>
    </row>
    <row r="5" spans="1:73">
      <c r="A5" s="37" t="s">
        <v>448</v>
      </c>
      <c r="B5" s="4">
        <v>0.02</v>
      </c>
      <c r="C5" s="49">
        <v>1.35</v>
      </c>
      <c r="D5" s="175">
        <f t="shared" ref="D5:D7" si="0">(C5*0.529261188101333)</f>
        <v>0.71450260393679965</v>
      </c>
      <c r="E5" s="4">
        <v>2.2799999999999998</v>
      </c>
      <c r="F5" s="4" t="s">
        <v>444</v>
      </c>
      <c r="G5" s="49">
        <v>49</v>
      </c>
      <c r="H5" s="49">
        <v>0.14000000000000001</v>
      </c>
      <c r="I5" s="49">
        <v>0.04</v>
      </c>
      <c r="J5" s="49">
        <v>0.88</v>
      </c>
      <c r="K5" s="175">
        <f t="shared" ref="K5:K7" si="1">(J5*0.714695864614726)</f>
        <v>0.62893236086095894</v>
      </c>
      <c r="L5" s="49">
        <v>0.08</v>
      </c>
      <c r="M5" s="35">
        <v>23.3</v>
      </c>
      <c r="N5" s="4">
        <v>4.68</v>
      </c>
      <c r="O5" s="7">
        <v>26</v>
      </c>
      <c r="P5" s="4">
        <v>0.28000000000000003</v>
      </c>
      <c r="Q5" s="35">
        <v>24</v>
      </c>
      <c r="R5" s="49">
        <v>0.88</v>
      </c>
      <c r="S5" s="49">
        <v>0.41</v>
      </c>
      <c r="T5" s="49">
        <v>0.33</v>
      </c>
      <c r="U5" s="49">
        <v>2.1</v>
      </c>
      <c r="V5" s="175">
        <f t="shared" ref="V5:V7" si="2">(U5*0.699430761427042)</f>
        <v>1.4688045989967882</v>
      </c>
      <c r="W5" s="49">
        <v>1.74</v>
      </c>
      <c r="X5" s="49">
        <v>1.35</v>
      </c>
      <c r="Y5" s="8" t="s">
        <v>444</v>
      </c>
      <c r="Z5" s="4">
        <v>0.14000000000000001</v>
      </c>
      <c r="AA5" s="49">
        <v>0.08</v>
      </c>
      <c r="AB5" s="49">
        <v>0.14000000000000001</v>
      </c>
      <c r="AC5" s="8">
        <v>0.124</v>
      </c>
      <c r="AD5" s="175">
        <f t="shared" ref="AD5:AD7" si="3">(AC5*0.830150220287701)</f>
        <v>0.10293862731567492</v>
      </c>
      <c r="AE5" s="7">
        <v>13</v>
      </c>
      <c r="AF5" s="7">
        <v>6</v>
      </c>
      <c r="AG5" s="49">
        <v>0.82099999999999995</v>
      </c>
      <c r="AH5" s="175">
        <f t="shared" ref="AH5:AH7" si="4">(AG5*0.603041881699087)</f>
        <v>0.49509738487495042</v>
      </c>
      <c r="AI5" s="8">
        <v>3.3000000000000002E-2</v>
      </c>
      <c r="AJ5" s="180">
        <f t="shared" ref="AJ5:AJ7" si="5">(AI5*0.774461846427111)</f>
        <v>2.5557240932094664E-2</v>
      </c>
      <c r="AK5" s="49">
        <v>0.66</v>
      </c>
      <c r="AL5" s="49">
        <v>0.1</v>
      </c>
      <c r="AM5" s="175">
        <f t="shared" ref="AM5:AM6" si="6">(AL5*0.741864179802836)</f>
        <v>7.4186417980283609E-2</v>
      </c>
      <c r="AN5" s="4">
        <v>0.14000000000000001</v>
      </c>
      <c r="AO5" s="4">
        <v>7.86</v>
      </c>
      <c r="AP5" s="4">
        <v>15.1</v>
      </c>
      <c r="AQ5" s="4">
        <v>0.14199999999999999</v>
      </c>
      <c r="AR5" s="175">
        <f>(AQ5*0.436428707298)</f>
        <v>6.1972876436315993E-2</v>
      </c>
      <c r="AS5" s="4">
        <v>1.98</v>
      </c>
      <c r="AT5" s="4">
        <v>2.16</v>
      </c>
      <c r="AU5" s="4">
        <v>5.35</v>
      </c>
      <c r="AV5" s="4">
        <v>52</v>
      </c>
      <c r="AW5" s="4">
        <v>0.08</v>
      </c>
      <c r="AX5" s="35">
        <v>1.7</v>
      </c>
      <c r="AY5" s="35">
        <v>0.6</v>
      </c>
      <c r="AZ5" s="49">
        <v>1.34</v>
      </c>
      <c r="BA5" s="49">
        <v>0.33</v>
      </c>
      <c r="BB5" s="7">
        <v>19</v>
      </c>
      <c r="BC5" s="4" t="s">
        <v>444</v>
      </c>
      <c r="BD5" s="49">
        <v>0.13</v>
      </c>
      <c r="BE5" s="49">
        <v>0.01</v>
      </c>
      <c r="BF5" s="49">
        <v>2.02</v>
      </c>
      <c r="BG5" s="4">
        <v>0.10299999999999999</v>
      </c>
      <c r="BH5" s="180">
        <f t="shared" ref="BH5:BH7" si="7">(BG5*0.599348901270895)</f>
        <v>6.1732936830902183E-2</v>
      </c>
      <c r="BI5" s="4">
        <v>0.44</v>
      </c>
      <c r="BJ5" s="4">
        <v>16.899999999999999</v>
      </c>
      <c r="BK5" s="4" t="s">
        <v>446</v>
      </c>
      <c r="BL5" s="4">
        <v>3.6</v>
      </c>
      <c r="BM5" s="4">
        <v>0.34</v>
      </c>
      <c r="BN5" s="4">
        <v>24.2</v>
      </c>
      <c r="BO5" s="4">
        <v>6.89</v>
      </c>
      <c r="BP5" s="9"/>
      <c r="BQ5" s="9"/>
      <c r="BR5" s="9"/>
    </row>
    <row r="6" spans="1:73">
      <c r="A6" s="37" t="s">
        <v>449</v>
      </c>
      <c r="B6" s="4">
        <v>0.02</v>
      </c>
      <c r="C6" s="49">
        <v>1.03</v>
      </c>
      <c r="D6" s="175">
        <f t="shared" si="0"/>
        <v>0.54513902374437306</v>
      </c>
      <c r="E6" s="4">
        <v>2.38</v>
      </c>
      <c r="F6" s="4" t="s">
        <v>444</v>
      </c>
      <c r="G6" s="49">
        <v>37</v>
      </c>
      <c r="H6" s="49">
        <v>0.12</v>
      </c>
      <c r="I6" s="49">
        <v>0.04</v>
      </c>
      <c r="J6" s="49">
        <v>0.68</v>
      </c>
      <c r="K6" s="175">
        <f t="shared" si="1"/>
        <v>0.48599318793801372</v>
      </c>
      <c r="L6" s="49">
        <v>0.08</v>
      </c>
      <c r="M6" s="35">
        <v>17.7</v>
      </c>
      <c r="N6" s="4">
        <v>4.63</v>
      </c>
      <c r="O6" s="7">
        <v>20</v>
      </c>
      <c r="P6" s="4">
        <v>0.28000000000000003</v>
      </c>
      <c r="Q6" s="35">
        <v>24.1</v>
      </c>
      <c r="R6" s="49">
        <v>0.91</v>
      </c>
      <c r="S6" s="49">
        <v>0.43</v>
      </c>
      <c r="T6" s="49">
        <v>0.34</v>
      </c>
      <c r="U6" s="49">
        <v>1.58</v>
      </c>
      <c r="V6" s="175">
        <f t="shared" si="2"/>
        <v>1.1051006030547263</v>
      </c>
      <c r="W6" s="49">
        <v>1.8</v>
      </c>
      <c r="X6" s="49">
        <v>1.42</v>
      </c>
      <c r="Y6" s="8" t="s">
        <v>444</v>
      </c>
      <c r="Z6" s="4">
        <v>0.13</v>
      </c>
      <c r="AA6" s="49" t="s">
        <v>444</v>
      </c>
      <c r="AB6" s="49">
        <v>0.15</v>
      </c>
      <c r="AC6" s="8">
        <v>9.2999999999999999E-2</v>
      </c>
      <c r="AD6" s="175">
        <f t="shared" si="3"/>
        <v>7.7203970486756202E-2</v>
      </c>
      <c r="AE6" s="7">
        <v>10</v>
      </c>
      <c r="AF6" s="7">
        <v>4</v>
      </c>
      <c r="AG6" s="49">
        <v>0.621</v>
      </c>
      <c r="AH6" s="175">
        <f t="shared" si="4"/>
        <v>0.37448900853513301</v>
      </c>
      <c r="AI6" s="8">
        <v>2.5000000000000001E-2</v>
      </c>
      <c r="AJ6" s="180">
        <f t="shared" si="5"/>
        <v>1.9361546160677777E-2</v>
      </c>
      <c r="AK6" s="49">
        <v>0.69</v>
      </c>
      <c r="AL6" s="49">
        <v>7.0000000000000007E-2</v>
      </c>
      <c r="AM6" s="175">
        <f t="shared" si="6"/>
        <v>5.1930492586198529E-2</v>
      </c>
      <c r="AN6" s="4">
        <v>0.16</v>
      </c>
      <c r="AO6" s="4">
        <v>8.1300000000000008</v>
      </c>
      <c r="AP6" s="4">
        <v>15.4</v>
      </c>
      <c r="AQ6" s="4">
        <v>0.109</v>
      </c>
      <c r="AR6" s="175">
        <f t="shared" ref="AR6:AR7" si="8">(AQ6*0.436428707298)</f>
        <v>4.7570729095481996E-2</v>
      </c>
      <c r="AS6" s="4">
        <v>1.95</v>
      </c>
      <c r="AT6" s="4">
        <v>2.25</v>
      </c>
      <c r="AU6" s="4">
        <v>5.68</v>
      </c>
      <c r="AV6" s="4">
        <v>40</v>
      </c>
      <c r="AW6" s="4">
        <v>0.08</v>
      </c>
      <c r="AX6" s="35">
        <v>1.7</v>
      </c>
      <c r="AY6" s="35">
        <v>0.1</v>
      </c>
      <c r="AZ6" s="49">
        <v>1.39</v>
      </c>
      <c r="BA6" s="49">
        <v>0.33</v>
      </c>
      <c r="BB6" s="7">
        <v>15</v>
      </c>
      <c r="BC6" s="4" t="s">
        <v>444</v>
      </c>
      <c r="BD6" s="49">
        <v>0.14000000000000001</v>
      </c>
      <c r="BE6" s="49" t="s">
        <v>444</v>
      </c>
      <c r="BF6" s="49">
        <v>1.99</v>
      </c>
      <c r="BG6" s="4">
        <v>7.9000000000000001E-2</v>
      </c>
      <c r="BH6" s="180">
        <f t="shared" si="7"/>
        <v>4.7348563200400706E-2</v>
      </c>
      <c r="BI6" s="4">
        <v>0.4</v>
      </c>
      <c r="BJ6" s="4">
        <v>16.600000000000001</v>
      </c>
      <c r="BK6" s="4" t="s">
        <v>446</v>
      </c>
      <c r="BL6" s="4">
        <v>3.7</v>
      </c>
      <c r="BM6" s="4">
        <v>0.34</v>
      </c>
      <c r="BN6" s="4">
        <v>24.1</v>
      </c>
      <c r="BO6" s="4">
        <v>6.67</v>
      </c>
      <c r="BP6" s="9"/>
      <c r="BQ6" s="9"/>
      <c r="BR6" s="9"/>
    </row>
    <row r="7" spans="1:73">
      <c r="A7" s="150" t="s">
        <v>450</v>
      </c>
      <c r="B7" s="74">
        <v>0.02</v>
      </c>
      <c r="C7" s="73">
        <v>1.4</v>
      </c>
      <c r="D7" s="176">
        <f t="shared" si="0"/>
        <v>0.7409656633418662</v>
      </c>
      <c r="E7" s="74">
        <v>2.2799999999999998</v>
      </c>
      <c r="F7" s="74" t="s">
        <v>444</v>
      </c>
      <c r="G7" s="73">
        <v>47</v>
      </c>
      <c r="H7" s="73">
        <v>0.12</v>
      </c>
      <c r="I7" s="73">
        <v>0.04</v>
      </c>
      <c r="J7" s="73">
        <v>0.92</v>
      </c>
      <c r="K7" s="176">
        <f t="shared" si="1"/>
        <v>0.65752019544554796</v>
      </c>
      <c r="L7" s="73">
        <v>0.06</v>
      </c>
      <c r="M7" s="72">
        <v>22.8</v>
      </c>
      <c r="N7" s="74">
        <v>4.55</v>
      </c>
      <c r="O7" s="69">
        <v>27</v>
      </c>
      <c r="P7" s="74">
        <v>0.28000000000000003</v>
      </c>
      <c r="Q7" s="72">
        <v>23.6</v>
      </c>
      <c r="R7" s="73">
        <v>0.94</v>
      </c>
      <c r="S7" s="73">
        <v>0.45</v>
      </c>
      <c r="T7" s="73">
        <v>0.35</v>
      </c>
      <c r="U7" s="73">
        <v>2.08</v>
      </c>
      <c r="V7" s="176">
        <f t="shared" si="2"/>
        <v>1.4548159837682473</v>
      </c>
      <c r="W7" s="73">
        <v>1.84</v>
      </c>
      <c r="X7" s="73">
        <v>1.45</v>
      </c>
      <c r="Y7" s="75" t="s">
        <v>444</v>
      </c>
      <c r="Z7" s="74">
        <v>0.15</v>
      </c>
      <c r="AA7" s="73" t="s">
        <v>444</v>
      </c>
      <c r="AB7" s="73">
        <v>0.15</v>
      </c>
      <c r="AC7" s="75">
        <v>0.124</v>
      </c>
      <c r="AD7" s="176">
        <f t="shared" si="3"/>
        <v>0.10293862731567492</v>
      </c>
      <c r="AE7" s="69">
        <v>13</v>
      </c>
      <c r="AF7" s="69">
        <v>6</v>
      </c>
      <c r="AG7" s="73">
        <v>0.84</v>
      </c>
      <c r="AH7" s="176">
        <f t="shared" si="4"/>
        <v>0.50655518062723304</v>
      </c>
      <c r="AI7" s="75">
        <v>3.3000000000000002E-2</v>
      </c>
      <c r="AJ7" s="182">
        <f t="shared" si="5"/>
        <v>2.5557240932094664E-2</v>
      </c>
      <c r="AK7" s="73">
        <v>0.68</v>
      </c>
      <c r="AL7" s="73">
        <v>0.1</v>
      </c>
      <c r="AM7" s="176">
        <f>(AL7*0.741864179802836)</f>
        <v>7.4186417980283609E-2</v>
      </c>
      <c r="AN7" s="74">
        <v>0.2</v>
      </c>
      <c r="AO7" s="74">
        <v>8.24</v>
      </c>
      <c r="AP7" s="74">
        <v>15</v>
      </c>
      <c r="AQ7" s="74">
        <v>0.13900000000000001</v>
      </c>
      <c r="AR7" s="176">
        <f t="shared" si="8"/>
        <v>6.0663590314422006E-2</v>
      </c>
      <c r="AS7" s="74">
        <v>1.94</v>
      </c>
      <c r="AT7" s="74">
        <v>2.2400000000000002</v>
      </c>
      <c r="AU7" s="74">
        <v>5.68</v>
      </c>
      <c r="AV7" s="74">
        <v>53</v>
      </c>
      <c r="AW7" s="74">
        <v>0.08</v>
      </c>
      <c r="AX7" s="72">
        <v>1.7</v>
      </c>
      <c r="AY7" s="72">
        <v>0.8</v>
      </c>
      <c r="AZ7" s="73">
        <v>1.43</v>
      </c>
      <c r="BA7" s="73">
        <v>0.33</v>
      </c>
      <c r="BB7" s="69">
        <v>21</v>
      </c>
      <c r="BC7" s="74" t="s">
        <v>444</v>
      </c>
      <c r="BD7" s="73">
        <v>0.14000000000000001</v>
      </c>
      <c r="BE7" s="73" t="s">
        <v>444</v>
      </c>
      <c r="BF7" s="73">
        <v>1.96</v>
      </c>
      <c r="BG7" s="74">
        <v>0.114</v>
      </c>
      <c r="BH7" s="182">
        <f t="shared" si="7"/>
        <v>6.8325774744882037E-2</v>
      </c>
      <c r="BI7" s="74">
        <v>0.4</v>
      </c>
      <c r="BJ7" s="74">
        <v>16.399999999999999</v>
      </c>
      <c r="BK7" s="74" t="s">
        <v>446</v>
      </c>
      <c r="BL7" s="74">
        <v>3.9</v>
      </c>
      <c r="BM7" s="74">
        <v>0.36</v>
      </c>
      <c r="BN7" s="74">
        <v>24.3</v>
      </c>
      <c r="BO7" s="74">
        <v>7.19</v>
      </c>
      <c r="BP7" s="9"/>
      <c r="BQ7" s="9"/>
      <c r="BR7" s="9"/>
    </row>
    <row r="8" spans="1:73">
      <c r="A8" s="37" t="s">
        <v>457</v>
      </c>
      <c r="B8" s="77">
        <v>0.02</v>
      </c>
      <c r="C8" s="77" t="s">
        <v>177</v>
      </c>
      <c r="D8" s="49">
        <f>AVERAGE(D4:D7)</f>
        <v>0.67613116779945304</v>
      </c>
      <c r="E8" s="77">
        <v>2.3199999999999998</v>
      </c>
      <c r="F8" s="77" t="s">
        <v>177</v>
      </c>
      <c r="G8" s="77">
        <v>45.5</v>
      </c>
      <c r="H8" s="77">
        <v>0.1275</v>
      </c>
      <c r="I8" s="77">
        <v>0.04</v>
      </c>
      <c r="J8" s="77" t="s">
        <v>177</v>
      </c>
      <c r="K8" s="49">
        <f>AVERAGE(K4:K7)</f>
        <v>0.60749148492251714</v>
      </c>
      <c r="L8" s="77">
        <v>0.08</v>
      </c>
      <c r="M8" s="77">
        <v>21.225000000000001</v>
      </c>
      <c r="N8" s="77">
        <v>4.6524999999999999</v>
      </c>
      <c r="O8" s="76">
        <v>24.75</v>
      </c>
      <c r="P8" s="77">
        <v>0.28000000000000003</v>
      </c>
      <c r="Q8" s="61">
        <v>24.1</v>
      </c>
      <c r="R8" s="77">
        <v>0.90749999999999997</v>
      </c>
      <c r="S8" s="77">
        <v>0.42749999999999999</v>
      </c>
      <c r="T8" s="77">
        <v>0.33999999999999997</v>
      </c>
      <c r="U8" s="77" t="s">
        <v>177</v>
      </c>
      <c r="V8" s="49">
        <f>AVERAGE(V4:V7)</f>
        <v>1.3726328693005698</v>
      </c>
      <c r="W8" s="77">
        <v>1.7825</v>
      </c>
      <c r="X8" s="77">
        <v>1.4025000000000001</v>
      </c>
      <c r="Y8" s="104" t="s">
        <v>177</v>
      </c>
      <c r="Z8" s="77">
        <v>0.14000000000000001</v>
      </c>
      <c r="AA8" s="77" t="s">
        <v>177</v>
      </c>
      <c r="AB8" s="77">
        <v>0.14500000000000002</v>
      </c>
      <c r="AC8" s="104" t="s">
        <v>177</v>
      </c>
      <c r="AD8" s="49">
        <f>AVERAGE(AD4:AD7)</f>
        <v>9.6297425553373325E-2</v>
      </c>
      <c r="AE8" s="76">
        <v>12</v>
      </c>
      <c r="AF8" s="76">
        <v>5.5</v>
      </c>
      <c r="AG8" s="104" t="s">
        <v>177</v>
      </c>
      <c r="AH8" s="49">
        <f>AVERAGE(AH4:AH7)</f>
        <v>0.46765897925764194</v>
      </c>
      <c r="AI8" s="104" t="s">
        <v>177</v>
      </c>
      <c r="AJ8" s="49">
        <f>AVERAGE(AJ4:AJ7)</f>
        <v>2.4008317239240441E-2</v>
      </c>
      <c r="AK8" s="77">
        <v>0.67500000000000004</v>
      </c>
      <c r="AL8" s="104" t="s">
        <v>177</v>
      </c>
      <c r="AM8" s="49">
        <f>AVERAGE(AM4:AM7)</f>
        <v>6.676777618225524E-2</v>
      </c>
      <c r="AN8" s="77">
        <v>0.16500000000000004</v>
      </c>
      <c r="AO8" s="77">
        <v>8.057500000000001</v>
      </c>
      <c r="AP8" s="77">
        <v>15.299999999999999</v>
      </c>
      <c r="AQ8" s="104" t="s">
        <v>177</v>
      </c>
      <c r="AR8" s="49">
        <f>AVERAGE(AR4:AR7)</f>
        <v>5.8263232424282996E-2</v>
      </c>
      <c r="AS8" s="77">
        <v>1.9900000000000002</v>
      </c>
      <c r="AT8" s="77">
        <v>2.2025000000000001</v>
      </c>
      <c r="AU8" s="77">
        <v>5.5424999999999995</v>
      </c>
      <c r="AV8" s="77">
        <v>49</v>
      </c>
      <c r="AW8" s="77">
        <v>0.08</v>
      </c>
      <c r="AX8" s="61">
        <v>1.7250000000000001</v>
      </c>
      <c r="AY8" s="61" t="s">
        <v>177</v>
      </c>
      <c r="AZ8" s="77">
        <v>1.3824999999999998</v>
      </c>
      <c r="BA8" s="77">
        <v>0.33</v>
      </c>
      <c r="BB8" s="76">
        <v>18.5</v>
      </c>
      <c r="BC8" s="77" t="s">
        <v>177</v>
      </c>
      <c r="BD8" s="77">
        <v>0.13500000000000001</v>
      </c>
      <c r="BE8" s="77" t="s">
        <v>177</v>
      </c>
      <c r="BF8" s="77">
        <v>1.9824999999999999</v>
      </c>
      <c r="BG8" s="77" t="s">
        <v>177</v>
      </c>
      <c r="BH8" s="49">
        <f>AVERAGE(BH4:BH7)</f>
        <v>5.9635215676454051E-2</v>
      </c>
      <c r="BI8" s="77">
        <v>0.41249999999999998</v>
      </c>
      <c r="BJ8" s="77">
        <v>16.774999999999999</v>
      </c>
      <c r="BK8" s="77" t="s">
        <v>177</v>
      </c>
      <c r="BL8" s="77">
        <v>3.6850000000000001</v>
      </c>
      <c r="BM8" s="77">
        <v>0.34499999999999997</v>
      </c>
      <c r="BN8" s="77">
        <v>24.324999999999999</v>
      </c>
      <c r="BO8" s="77">
        <v>6.8274999999999997</v>
      </c>
      <c r="BS8" s="4"/>
      <c r="BT8" s="4"/>
      <c r="BU8" s="4"/>
    </row>
    <row r="9" spans="1:73" ht="12" customHeight="1">
      <c r="A9" s="37" t="s">
        <v>458</v>
      </c>
      <c r="B9" s="77">
        <v>0</v>
      </c>
      <c r="C9" s="77" t="s">
        <v>177</v>
      </c>
      <c r="D9" s="49">
        <f>_xlfn.STDEV.S(D4:D7)</f>
        <v>8.8707185589809182E-2</v>
      </c>
      <c r="E9" s="77">
        <v>4.8989794855663606E-2</v>
      </c>
      <c r="F9" s="77" t="s">
        <v>177</v>
      </c>
      <c r="G9" s="77">
        <v>5.7445626465380286</v>
      </c>
      <c r="H9" s="77">
        <v>9.5742710775633903E-3</v>
      </c>
      <c r="I9" s="77">
        <v>0</v>
      </c>
      <c r="J9" s="77" t="s">
        <v>177</v>
      </c>
      <c r="K9" s="49">
        <f>_xlfn.STDEV.S(K4:K7)</f>
        <v>8.2112303350019011E-2</v>
      </c>
      <c r="L9" s="77">
        <v>1.6329931618554505E-2</v>
      </c>
      <c r="M9" s="77">
        <v>2.5316332014465641</v>
      </c>
      <c r="N9" s="77">
        <v>8.4212033977731929E-2</v>
      </c>
      <c r="O9" s="76">
        <v>3.2015621187164243</v>
      </c>
      <c r="P9" s="77">
        <v>0</v>
      </c>
      <c r="Q9" s="61">
        <v>0.45460605656619435</v>
      </c>
      <c r="R9" s="77">
        <v>2.4999999999999974E-2</v>
      </c>
      <c r="S9" s="77">
        <v>1.7078251276599347E-2</v>
      </c>
      <c r="T9" s="77">
        <v>8.1649658092772439E-3</v>
      </c>
      <c r="U9" s="77" t="s">
        <v>177</v>
      </c>
      <c r="V9" s="49">
        <f>_xlfn.STDEV.S(V4:V7)</f>
        <v>0.1784462495993204</v>
      </c>
      <c r="W9" s="77">
        <v>4.6457866215887891E-2</v>
      </c>
      <c r="X9" s="77">
        <v>4.2720018726587608E-2</v>
      </c>
      <c r="Y9" s="104" t="s">
        <v>177</v>
      </c>
      <c r="Z9" s="77">
        <v>8.164965809277256E-3</v>
      </c>
      <c r="AA9" s="77" t="s">
        <v>177</v>
      </c>
      <c r="AB9" s="77">
        <v>5.7735026918962467E-3</v>
      </c>
      <c r="AC9" s="104" t="s">
        <v>177</v>
      </c>
      <c r="AD9" s="49">
        <f>_xlfn.STDEV.S(AD4:AD7)</f>
        <v>1.2734984204937985E-2</v>
      </c>
      <c r="AE9" s="76">
        <v>1.4142135623730951</v>
      </c>
      <c r="AF9" s="76">
        <v>1</v>
      </c>
      <c r="AG9" s="104" t="s">
        <v>177</v>
      </c>
      <c r="AH9" s="49">
        <f>_xlfn.STDEV.S(AH4:AH7)</f>
        <v>6.2360673438365363E-2</v>
      </c>
      <c r="AI9" s="104" t="s">
        <v>177</v>
      </c>
      <c r="AJ9" s="49">
        <f>_xlfn.STDEV.S(AJ4:AJ7)</f>
        <v>3.0978473857084434E-3</v>
      </c>
      <c r="AK9" s="77">
        <v>1.2909944487358025E-2</v>
      </c>
      <c r="AL9" s="104" t="s">
        <v>177</v>
      </c>
      <c r="AM9" s="49">
        <f>_xlfn.STDEV.S(AM4:AM7)</f>
        <v>1.0491543845159653E-2</v>
      </c>
      <c r="AN9" s="77">
        <v>2.5166114784235548E-2</v>
      </c>
      <c r="AO9" s="77">
        <v>0.16418993066973797</v>
      </c>
      <c r="AP9" s="77">
        <v>0.31622776601683772</v>
      </c>
      <c r="AQ9" s="104" t="s">
        <v>177</v>
      </c>
      <c r="AR9" s="49">
        <f>_xlfn.STDEV.S(AR4:AR7)</f>
        <v>7.1845232608768626E-3</v>
      </c>
      <c r="AS9" s="77">
        <v>6.8799224801834258E-2</v>
      </c>
      <c r="AT9" s="77">
        <v>4.9244289008980494E-2</v>
      </c>
      <c r="AU9" s="77">
        <v>0.16499999999999995</v>
      </c>
      <c r="AV9" s="77">
        <v>6.0553007081949835</v>
      </c>
      <c r="AW9" s="77">
        <v>0</v>
      </c>
      <c r="AX9" s="61">
        <v>5.0000000000000044E-2</v>
      </c>
      <c r="AY9" s="61" t="s">
        <v>177</v>
      </c>
      <c r="AZ9" s="77">
        <v>3.7749172176353672E-2</v>
      </c>
      <c r="BA9" s="77">
        <v>0</v>
      </c>
      <c r="BB9" s="76">
        <v>2.5166114784235831</v>
      </c>
      <c r="BC9" s="77" t="s">
        <v>177</v>
      </c>
      <c r="BD9" s="77">
        <v>5.7735026918962632E-3</v>
      </c>
      <c r="BE9" s="77" t="s">
        <v>177</v>
      </c>
      <c r="BF9" s="77">
        <v>2.8722813232690169E-2</v>
      </c>
      <c r="BG9" s="77" t="s">
        <v>177</v>
      </c>
      <c r="BH9" s="49">
        <f>_xlfn.STDEV.S(BH4:BH7)</f>
        <v>8.8153880504501219E-3</v>
      </c>
      <c r="BI9" s="77">
        <v>1.8929694486000907E-2</v>
      </c>
      <c r="BJ9" s="77">
        <v>0.34999999999999981</v>
      </c>
      <c r="BK9" s="77" t="s">
        <v>177</v>
      </c>
      <c r="BL9" s="77">
        <v>0.15779733838059493</v>
      </c>
      <c r="BM9" s="77">
        <v>9.9999999999999811E-3</v>
      </c>
      <c r="BN9" s="77">
        <v>0.26299556396765766</v>
      </c>
      <c r="BO9" s="77">
        <v>0.27789386463180532</v>
      </c>
      <c r="BS9" s="4"/>
      <c r="BT9" s="4"/>
      <c r="BU9" s="4"/>
    </row>
    <row r="10" spans="1:73" ht="15" customHeight="1">
      <c r="A10" s="37" t="s">
        <v>468</v>
      </c>
      <c r="B10" s="77">
        <f>100*(B9/B8)</f>
        <v>0</v>
      </c>
      <c r="C10" s="77" t="s">
        <v>177</v>
      </c>
      <c r="D10" s="105">
        <f>100*(D9/D8)</f>
        <v>13.119819025429189</v>
      </c>
      <c r="E10" s="77">
        <f t="shared" ref="E10:BO10" si="9">100*(E9/E8)</f>
        <v>2.1116290886061901</v>
      </c>
      <c r="F10" s="77" t="s">
        <v>177</v>
      </c>
      <c r="G10" s="97">
        <f t="shared" si="9"/>
        <v>12.625412409973688</v>
      </c>
      <c r="H10" s="97">
        <f t="shared" si="9"/>
        <v>7.5092322176967761</v>
      </c>
      <c r="I10" s="77">
        <f t="shared" si="9"/>
        <v>0</v>
      </c>
      <c r="J10" s="77" t="s">
        <v>177</v>
      </c>
      <c r="K10" s="105">
        <f>100*(K9/K8)</f>
        <v>13.516617991854169</v>
      </c>
      <c r="L10" s="97">
        <f t="shared" si="9"/>
        <v>20.412414523193132</v>
      </c>
      <c r="M10" s="97">
        <f t="shared" si="9"/>
        <v>11.927600477957899</v>
      </c>
      <c r="N10" s="77">
        <f t="shared" si="9"/>
        <v>1.8100383444971935</v>
      </c>
      <c r="O10" s="82">
        <f t="shared" si="9"/>
        <v>12.935604520066359</v>
      </c>
      <c r="P10" s="77">
        <f t="shared" si="9"/>
        <v>0</v>
      </c>
      <c r="Q10" s="61">
        <f t="shared" si="9"/>
        <v>1.8863321849219683</v>
      </c>
      <c r="R10" s="77">
        <f t="shared" si="9"/>
        <v>2.7548209366391156</v>
      </c>
      <c r="S10" s="77">
        <f t="shared" si="9"/>
        <v>3.9949125793214848</v>
      </c>
      <c r="T10" s="77">
        <f t="shared" si="9"/>
        <v>2.4014605321403661</v>
      </c>
      <c r="U10" s="77" t="s">
        <v>177</v>
      </c>
      <c r="V10" s="105">
        <f>100*(V9/V8)</f>
        <v>13.00028970530542</v>
      </c>
      <c r="W10" s="77">
        <f t="shared" si="9"/>
        <v>2.6063319055196574</v>
      </c>
      <c r="X10" s="77">
        <f t="shared" si="9"/>
        <v>3.045990640041897</v>
      </c>
      <c r="Y10" s="104" t="s">
        <v>177</v>
      </c>
      <c r="Z10" s="77">
        <f t="shared" si="9"/>
        <v>5.8321184351980397</v>
      </c>
      <c r="AA10" s="77" t="s">
        <v>177</v>
      </c>
      <c r="AB10" s="77">
        <f t="shared" si="9"/>
        <v>3.981725994411204</v>
      </c>
      <c r="AC10" s="104" t="s">
        <v>177</v>
      </c>
      <c r="AD10" s="105">
        <f>100*(AD9/AD8)</f>
        <v>13.224636205751478</v>
      </c>
      <c r="AE10" s="82">
        <f t="shared" si="9"/>
        <v>11.785113019775793</v>
      </c>
      <c r="AF10" s="82">
        <f t="shared" si="9"/>
        <v>18.181818181818183</v>
      </c>
      <c r="AG10" s="104" t="s">
        <v>177</v>
      </c>
      <c r="AH10" s="105">
        <f>100*(AH9/AH8)</f>
        <v>13.334646869681876</v>
      </c>
      <c r="AI10" s="104" t="s">
        <v>177</v>
      </c>
      <c r="AJ10" s="105">
        <f>100*(AJ9/AJ8)</f>
        <v>12.90322580645161</v>
      </c>
      <c r="AK10" s="77">
        <f t="shared" si="9"/>
        <v>1.912584368497485</v>
      </c>
      <c r="AL10" s="104" t="s">
        <v>177</v>
      </c>
      <c r="AM10" s="105">
        <f>100*(AM9/AM8)</f>
        <v>15.713484026367757</v>
      </c>
      <c r="AN10" s="97">
        <f t="shared" si="9"/>
        <v>15.25219077832457</v>
      </c>
      <c r="AO10" s="77">
        <f t="shared" si="9"/>
        <v>2.0377279636331114</v>
      </c>
      <c r="AP10" s="77">
        <f t="shared" si="9"/>
        <v>2.0668481439009003</v>
      </c>
      <c r="AQ10" s="104" t="s">
        <v>177</v>
      </c>
      <c r="AR10" s="105">
        <f>100*(AR9/AR8)</f>
        <v>12.331144294497625</v>
      </c>
      <c r="AS10" s="77">
        <f t="shared" si="9"/>
        <v>3.4572474774791075</v>
      </c>
      <c r="AT10" s="77">
        <f t="shared" si="9"/>
        <v>2.2358360503509869</v>
      </c>
      <c r="AU10" s="77">
        <f t="shared" si="9"/>
        <v>2.9769959404600805</v>
      </c>
      <c r="AV10" s="97">
        <f t="shared" si="9"/>
        <v>12.357756547336701</v>
      </c>
      <c r="AW10" s="77">
        <f t="shared" si="9"/>
        <v>0</v>
      </c>
      <c r="AX10" s="61">
        <f t="shared" si="9"/>
        <v>2.8985507246376838</v>
      </c>
      <c r="AY10" s="61" t="s">
        <v>177</v>
      </c>
      <c r="AZ10" s="77">
        <f t="shared" si="9"/>
        <v>2.7305006999170831</v>
      </c>
      <c r="BA10" s="77">
        <f t="shared" si="9"/>
        <v>0</v>
      </c>
      <c r="BB10" s="82">
        <f t="shared" si="9"/>
        <v>13.603305288776124</v>
      </c>
      <c r="BC10" s="77" t="s">
        <v>177</v>
      </c>
      <c r="BD10" s="77">
        <f t="shared" si="9"/>
        <v>4.2766686606638977</v>
      </c>
      <c r="BE10" s="77" t="s">
        <v>177</v>
      </c>
      <c r="BF10" s="77">
        <f t="shared" si="9"/>
        <v>1.4488178175379658</v>
      </c>
      <c r="BG10" s="77" t="s">
        <v>177</v>
      </c>
      <c r="BH10" s="105">
        <f>100*(BH9/BH8)</f>
        <v>14.782185241480947</v>
      </c>
      <c r="BI10" s="77">
        <f t="shared" si="9"/>
        <v>4.5890168450911286</v>
      </c>
      <c r="BJ10" s="77">
        <f t="shared" si="9"/>
        <v>2.0864381520119215</v>
      </c>
      <c r="BK10" s="77" t="s">
        <v>177</v>
      </c>
      <c r="BL10" s="77">
        <f t="shared" si="9"/>
        <v>4.2821530089713686</v>
      </c>
      <c r="BM10" s="77">
        <f t="shared" si="9"/>
        <v>2.8985507246376758</v>
      </c>
      <c r="BN10" s="77">
        <f t="shared" si="9"/>
        <v>1.0811739525905761</v>
      </c>
      <c r="BO10" s="77">
        <f t="shared" si="9"/>
        <v>4.0702140553907773</v>
      </c>
      <c r="BS10" s="4"/>
      <c r="BT10" s="4"/>
      <c r="BU10" s="4"/>
    </row>
    <row r="11" spans="1:73" ht="15" customHeight="1">
      <c r="A11" s="136" t="s">
        <v>470</v>
      </c>
      <c r="B11" s="103">
        <f>100*((B8-B3)/B3)</f>
        <v>-20.000000000000004</v>
      </c>
      <c r="C11" s="90" t="s">
        <v>177</v>
      </c>
      <c r="D11" s="72">
        <f>100*((D8-D3)/(D3))</f>
        <v>-9.6081326471319457</v>
      </c>
      <c r="E11" s="73" t="s">
        <v>177</v>
      </c>
      <c r="F11" s="73" t="s">
        <v>177</v>
      </c>
      <c r="G11" s="103">
        <f t="shared" ref="G11:Q11" si="10">100*((G8-G3)/G3)</f>
        <v>-17.272727272727273</v>
      </c>
      <c r="H11" s="103">
        <f t="shared" si="10"/>
        <v>-25.000000000000007</v>
      </c>
      <c r="I11" s="103">
        <f t="shared" si="10"/>
        <v>42.857142857142854</v>
      </c>
      <c r="J11" s="90" t="s">
        <v>177</v>
      </c>
      <c r="K11" s="72">
        <f>100*((K8-K3)/(K3))</f>
        <v>1.2485808204195279</v>
      </c>
      <c r="L11" s="103">
        <f t="shared" si="10"/>
        <v>122.22222222222226</v>
      </c>
      <c r="M11" s="103">
        <f t="shared" si="10"/>
        <v>-22.252747252747248</v>
      </c>
      <c r="N11" s="103">
        <f t="shared" si="10"/>
        <v>-20.197255574614069</v>
      </c>
      <c r="O11" s="69">
        <f t="shared" si="10"/>
        <v>-1</v>
      </c>
      <c r="P11" s="103">
        <f t="shared" si="10"/>
        <v>-22.222222222222214</v>
      </c>
      <c r="Q11" s="72">
        <f t="shared" si="10"/>
        <v>2.9914529914530039</v>
      </c>
      <c r="R11" s="73" t="s">
        <v>177</v>
      </c>
      <c r="S11" s="73" t="s">
        <v>177</v>
      </c>
      <c r="T11" s="73" t="s">
        <v>177</v>
      </c>
      <c r="U11" s="90" t="s">
        <v>177</v>
      </c>
      <c r="V11" s="72">
        <f>100*((V8-V3)/(V3))</f>
        <v>-5.3356641861675955</v>
      </c>
      <c r="W11" s="103">
        <f>100*((W8-W3)/W3)</f>
        <v>-40.384615384615394</v>
      </c>
      <c r="X11" s="103">
        <f>100*((X8-X3)/X3)</f>
        <v>-14.481707317073161</v>
      </c>
      <c r="Y11" s="75" t="s">
        <v>177</v>
      </c>
      <c r="Z11" s="74" t="s">
        <v>177</v>
      </c>
      <c r="AA11" s="73" t="s">
        <v>177</v>
      </c>
      <c r="AB11" s="103">
        <f t="shared" ref="AB11:AK11" si="11">100*((AB8-AB3)/AB3)</f>
        <v>-27.499999999999996</v>
      </c>
      <c r="AC11" s="75" t="s">
        <v>177</v>
      </c>
      <c r="AD11" s="72">
        <f>100*((AD8-AD3)/(AD3))</f>
        <v>-11.653738024428142</v>
      </c>
      <c r="AE11" s="107">
        <f t="shared" si="11"/>
        <v>-22.58064516129032</v>
      </c>
      <c r="AF11" s="107">
        <f t="shared" si="11"/>
        <v>-18.879056047197643</v>
      </c>
      <c r="AG11" s="179" t="s">
        <v>177</v>
      </c>
      <c r="AH11" s="72">
        <f>100*((AH8-AH3)/(AH3))</f>
        <v>1.8864878556954072</v>
      </c>
      <c r="AI11" s="179" t="s">
        <v>177</v>
      </c>
      <c r="AJ11" s="72">
        <f>100*((AJ8-AJ3)/(AJ3))</f>
        <v>-3.9667310430382408</v>
      </c>
      <c r="AK11" s="73">
        <f t="shared" si="11"/>
        <v>2.2727272727272747</v>
      </c>
      <c r="AL11" s="179" t="s">
        <v>177</v>
      </c>
      <c r="AM11" s="72">
        <f>100*((AM8-AM3)/(AM3))</f>
        <v>-13.288602360707479</v>
      </c>
      <c r="AN11" s="74" t="s">
        <v>177</v>
      </c>
      <c r="AO11" s="103">
        <f t="shared" ref="AO11:AU11" si="12">100*((AO8-AO3)/AO3)</f>
        <v>-38.958333333333321</v>
      </c>
      <c r="AP11" s="73">
        <f t="shared" si="12"/>
        <v>-6.134969325153385</v>
      </c>
      <c r="AQ11" s="179" t="s">
        <v>177</v>
      </c>
      <c r="AR11" s="72">
        <f>100*((AR8-AR3)/(AR3))</f>
        <v>9.9306272156282969</v>
      </c>
      <c r="AS11" s="73">
        <f t="shared" si="12"/>
        <v>-1.4851485148514756</v>
      </c>
      <c r="AT11" s="103">
        <f t="shared" si="12"/>
        <v>-41.266666666666666</v>
      </c>
      <c r="AU11" s="73">
        <f t="shared" si="12"/>
        <v>-9.2880523731587683</v>
      </c>
      <c r="AV11" s="73" t="s">
        <v>177</v>
      </c>
      <c r="AW11" s="103">
        <f>100*((AW8-AW3)/AW3)</f>
        <v>17.647058823529406</v>
      </c>
      <c r="AX11" s="106">
        <f>100*((AX8-AX3)/AX3)</f>
        <v>-37.949640287769775</v>
      </c>
      <c r="AY11" s="72" t="s">
        <v>177</v>
      </c>
      <c r="AZ11" s="103">
        <f>100*((AZ8-AZ3)/AZ3)</f>
        <v>-34.478672985781991</v>
      </c>
      <c r="BA11" s="103">
        <f>100*((BA8-BA3)/BA3)</f>
        <v>-17.5</v>
      </c>
      <c r="BB11" s="107">
        <f>100*((BB8-BB3)/BB3)</f>
        <v>-31.226765799256501</v>
      </c>
      <c r="BC11" s="74" t="s">
        <v>177</v>
      </c>
      <c r="BD11" s="103">
        <f>100*((BD8-BD3)/BD3)</f>
        <v>-32.5</v>
      </c>
      <c r="BE11" s="73" t="s">
        <v>177</v>
      </c>
      <c r="BF11" s="103">
        <f>100*((BF8-BF3)/BF3)</f>
        <v>-30.923344947735199</v>
      </c>
      <c r="BG11" s="74" t="s">
        <v>177</v>
      </c>
      <c r="BH11" s="72">
        <f>100*((BH8-BH3)/(BH3))</f>
        <v>-8.2535143439168479</v>
      </c>
      <c r="BI11" s="73">
        <f>100*((BI8-BI3)/BI3)</f>
        <v>-4.0697674418604688</v>
      </c>
      <c r="BJ11" s="103">
        <f>100*((BJ8-BJ3)/BJ3)</f>
        <v>-24.095022624434399</v>
      </c>
      <c r="BK11" s="73" t="s">
        <v>177</v>
      </c>
      <c r="BL11" s="103">
        <f>100*((BL8-BL3)/BL3)</f>
        <v>-27.173913043478255</v>
      </c>
      <c r="BM11" s="103">
        <f>100*((BM8-BM3)/BM3)</f>
        <v>-28.125000000000007</v>
      </c>
      <c r="BN11" s="103">
        <f>100*((BN8-BN3)/BN3)</f>
        <v>17.512077294685991</v>
      </c>
      <c r="BO11" s="103">
        <f>100*((BO8-BO3)/BO3)</f>
        <v>20.627208480565361</v>
      </c>
      <c r="BS11" s="4"/>
      <c r="BT11" s="4"/>
      <c r="BU11" s="4"/>
    </row>
    <row r="12" spans="1:73" ht="15.75" customHeight="1">
      <c r="A12" s="47" t="s">
        <v>528</v>
      </c>
      <c r="D12" s="33"/>
      <c r="E12" s="76"/>
    </row>
    <row r="13" spans="1:73" ht="15" customHeight="1">
      <c r="A13" s="9" t="s">
        <v>529</v>
      </c>
      <c r="D13" s="33"/>
      <c r="E13" s="76"/>
    </row>
    <row r="14" spans="1:73">
      <c r="D14" s="33"/>
      <c r="E14" s="76"/>
    </row>
    <row r="15" spans="1:73">
      <c r="D15" s="33"/>
      <c r="E15" s="33"/>
    </row>
    <row r="16" spans="1:73">
      <c r="D16" s="33"/>
      <c r="E16" s="76"/>
    </row>
    <row r="17" spans="1:70">
      <c r="D17" s="33"/>
      <c r="E17" s="76"/>
    </row>
    <row r="18" spans="1:70" s="49" customFormat="1">
      <c r="A18" s="9"/>
      <c r="D18" s="33"/>
      <c r="E18" s="33"/>
      <c r="L18" s="35"/>
      <c r="M18" s="7"/>
      <c r="N18" s="7"/>
      <c r="O18" s="35"/>
      <c r="V18" s="8"/>
      <c r="Z18" s="8"/>
      <c r="AA18" s="7"/>
      <c r="AB18" s="7"/>
      <c r="AD18" s="8"/>
      <c r="AG18" s="8"/>
      <c r="AH18" s="8"/>
      <c r="AL18" s="35"/>
      <c r="AM18" s="35"/>
      <c r="AN18" s="8"/>
      <c r="AT18" s="35"/>
      <c r="AU18" s="35"/>
      <c r="AX18" s="7"/>
      <c r="AY18" s="7"/>
      <c r="BD18" s="8"/>
      <c r="BF18" s="35"/>
      <c r="BG18" s="35"/>
      <c r="BH18" s="35"/>
      <c r="BK18" s="35"/>
      <c r="BL18" s="35"/>
      <c r="BM18" s="4"/>
      <c r="BN18" s="4"/>
      <c r="BO18" s="4"/>
      <c r="BP18" s="4"/>
      <c r="BQ18" s="4"/>
      <c r="BR18" s="4"/>
    </row>
    <row r="19" spans="1:70" s="49" customFormat="1">
      <c r="A19" s="9"/>
      <c r="D19" s="33"/>
      <c r="E19" s="76"/>
      <c r="L19" s="35"/>
      <c r="M19" s="7"/>
      <c r="N19" s="7"/>
      <c r="O19" s="35"/>
      <c r="V19" s="8"/>
      <c r="Z19" s="8"/>
      <c r="AA19" s="7"/>
      <c r="AB19" s="7"/>
      <c r="AD19" s="8"/>
      <c r="AG19" s="8"/>
      <c r="AH19" s="8"/>
      <c r="AL19" s="35"/>
      <c r="AM19" s="35"/>
      <c r="AN19" s="8"/>
      <c r="AT19" s="35"/>
      <c r="AU19" s="35"/>
      <c r="AX19" s="7"/>
      <c r="AY19" s="7"/>
      <c r="BD19" s="8"/>
      <c r="BF19" s="35"/>
      <c r="BG19" s="35"/>
      <c r="BH19" s="35"/>
      <c r="BK19" s="35"/>
      <c r="BL19" s="35"/>
      <c r="BM19" s="4"/>
      <c r="BN19" s="4"/>
      <c r="BO19" s="4"/>
      <c r="BP19" s="4"/>
      <c r="BQ19" s="4"/>
      <c r="BR19" s="4"/>
    </row>
    <row r="20" spans="1:70" s="49" customFormat="1">
      <c r="A20" s="9"/>
      <c r="D20" s="33"/>
      <c r="E20" s="76"/>
      <c r="L20" s="35"/>
      <c r="M20" s="7"/>
      <c r="N20" s="7"/>
      <c r="O20" s="35"/>
      <c r="V20" s="8"/>
      <c r="Z20" s="8"/>
      <c r="AA20" s="7"/>
      <c r="AB20" s="7"/>
      <c r="AD20" s="8"/>
      <c r="AG20" s="8"/>
      <c r="AH20" s="8"/>
      <c r="AL20" s="35"/>
      <c r="AM20" s="35"/>
      <c r="AN20" s="8"/>
      <c r="AT20" s="35"/>
      <c r="AU20" s="35"/>
      <c r="AX20" s="7"/>
      <c r="AY20" s="7"/>
      <c r="BD20" s="8"/>
      <c r="BF20" s="35"/>
      <c r="BG20" s="35"/>
      <c r="BH20" s="35"/>
      <c r="BK20" s="35"/>
      <c r="BL20" s="35"/>
      <c r="BM20" s="4"/>
      <c r="BN20" s="4"/>
      <c r="BO20" s="4"/>
      <c r="BP20" s="4"/>
      <c r="BQ20" s="4"/>
      <c r="BR20" s="4"/>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60"/>
  <sheetViews>
    <sheetView workbookViewId="0">
      <selection sqref="A1:D1"/>
    </sheetView>
  </sheetViews>
  <sheetFormatPr defaultColWidth="9" defaultRowHeight="12.75"/>
  <cols>
    <col min="1" max="1" width="15.85546875" style="85" bestFit="1" customWidth="1"/>
    <col min="2" max="2" width="13.28515625" style="81" customWidth="1"/>
    <col min="3" max="3" width="16.140625" style="81" customWidth="1"/>
    <col min="4" max="4" width="9" style="81"/>
    <col min="5" max="5" width="9" style="9" customWidth="1"/>
    <col min="6" max="16384" width="9" style="9"/>
  </cols>
  <sheetData>
    <row r="1" spans="1:4" ht="38.25" customHeight="1">
      <c r="A1" s="189" t="s">
        <v>530</v>
      </c>
      <c r="B1" s="188"/>
      <c r="C1" s="188"/>
      <c r="D1" s="188"/>
    </row>
    <row r="2" spans="1:4">
      <c r="A2" s="167" t="s">
        <v>64</v>
      </c>
      <c r="B2" s="98" t="s">
        <v>56</v>
      </c>
      <c r="C2" s="98" t="s">
        <v>65</v>
      </c>
      <c r="D2" s="98" t="s">
        <v>66</v>
      </c>
    </row>
    <row r="3" spans="1:4" ht="14.25">
      <c r="A3" s="171" t="s">
        <v>162</v>
      </c>
      <c r="B3" s="6" t="s">
        <v>429</v>
      </c>
      <c r="C3" s="6">
        <v>0.01</v>
      </c>
      <c r="D3" s="6" t="s">
        <v>91</v>
      </c>
    </row>
    <row r="4" spans="1:4">
      <c r="A4" s="171" t="s">
        <v>162</v>
      </c>
      <c r="B4" s="6" t="s">
        <v>165</v>
      </c>
      <c r="C4" s="6">
        <v>0.01</v>
      </c>
      <c r="D4" s="6" t="s">
        <v>91</v>
      </c>
    </row>
    <row r="5" spans="1:4" ht="14.25">
      <c r="A5" s="171" t="s">
        <v>162</v>
      </c>
      <c r="B5" s="6" t="s">
        <v>430</v>
      </c>
      <c r="C5" s="6">
        <v>0.01</v>
      </c>
      <c r="D5" s="6" t="s">
        <v>91</v>
      </c>
    </row>
    <row r="6" spans="1:4" ht="14.25">
      <c r="A6" s="171" t="s">
        <v>162</v>
      </c>
      <c r="B6" s="6" t="s">
        <v>432</v>
      </c>
      <c r="C6" s="6">
        <v>0.01</v>
      </c>
      <c r="D6" s="6" t="s">
        <v>91</v>
      </c>
    </row>
    <row r="7" spans="1:4">
      <c r="A7" s="171" t="s">
        <v>162</v>
      </c>
      <c r="B7" s="6" t="s">
        <v>164</v>
      </c>
      <c r="C7" s="6">
        <v>0.01</v>
      </c>
      <c r="D7" s="6" t="s">
        <v>91</v>
      </c>
    </row>
    <row r="8" spans="1:4">
      <c r="A8" s="171" t="s">
        <v>162</v>
      </c>
      <c r="B8" s="6" t="s">
        <v>163</v>
      </c>
      <c r="C8" s="99">
        <v>0.01</v>
      </c>
      <c r="D8" s="6" t="s">
        <v>91</v>
      </c>
    </row>
    <row r="9" spans="1:4" ht="14.25">
      <c r="A9" s="171" t="s">
        <v>162</v>
      </c>
      <c r="B9" s="6" t="s">
        <v>433</v>
      </c>
      <c r="C9" s="6">
        <v>0.01</v>
      </c>
      <c r="D9" s="6" t="s">
        <v>91</v>
      </c>
    </row>
    <row r="10" spans="1:4" ht="14.25">
      <c r="A10" s="171" t="s">
        <v>162</v>
      </c>
      <c r="B10" s="6" t="s">
        <v>431</v>
      </c>
      <c r="C10" s="6">
        <v>0.01</v>
      </c>
      <c r="D10" s="6" t="s">
        <v>91</v>
      </c>
    </row>
    <row r="11" spans="1:4" ht="14.25">
      <c r="A11" s="171" t="s">
        <v>162</v>
      </c>
      <c r="B11" s="6" t="s">
        <v>435</v>
      </c>
      <c r="C11" s="6">
        <v>0.1</v>
      </c>
      <c r="D11" s="6" t="s">
        <v>91</v>
      </c>
    </row>
    <row r="12" spans="1:4" ht="14.25">
      <c r="A12" s="171" t="s">
        <v>162</v>
      </c>
      <c r="B12" s="6" t="s">
        <v>434</v>
      </c>
      <c r="C12" s="99">
        <v>0.01</v>
      </c>
      <c r="D12" s="6" t="s">
        <v>91</v>
      </c>
    </row>
    <row r="13" spans="1:4">
      <c r="A13" s="171" t="s">
        <v>162</v>
      </c>
      <c r="B13" s="6" t="s">
        <v>166</v>
      </c>
      <c r="C13" s="6">
        <v>0.1</v>
      </c>
      <c r="D13" s="6" t="s">
        <v>91</v>
      </c>
    </row>
    <row r="14" spans="1:4">
      <c r="A14" s="9" t="s">
        <v>130</v>
      </c>
      <c r="B14" s="6" t="s">
        <v>67</v>
      </c>
      <c r="C14" s="6">
        <v>0.1</v>
      </c>
      <c r="D14" s="6" t="s">
        <v>68</v>
      </c>
    </row>
    <row r="15" spans="1:4">
      <c r="A15" s="9" t="s">
        <v>130</v>
      </c>
      <c r="B15" s="6" t="s">
        <v>69</v>
      </c>
      <c r="C15" s="6">
        <v>0.1</v>
      </c>
      <c r="D15" s="6" t="s">
        <v>68</v>
      </c>
    </row>
    <row r="16" spans="1:4">
      <c r="A16" s="9" t="s">
        <v>130</v>
      </c>
      <c r="B16" s="6" t="s">
        <v>95</v>
      </c>
      <c r="C16" s="6">
        <v>1</v>
      </c>
      <c r="D16" s="6" t="s">
        <v>68</v>
      </c>
    </row>
    <row r="17" spans="1:4">
      <c r="A17" s="9" t="s">
        <v>130</v>
      </c>
      <c r="B17" s="6" t="s">
        <v>111</v>
      </c>
      <c r="C17" s="6">
        <v>0.1</v>
      </c>
      <c r="D17" s="6" t="s">
        <v>68</v>
      </c>
    </row>
    <row r="18" spans="1:4">
      <c r="A18" s="9" t="s">
        <v>130</v>
      </c>
      <c r="B18" s="6" t="s">
        <v>129</v>
      </c>
      <c r="C18" s="6">
        <v>0.1</v>
      </c>
      <c r="D18" s="6" t="s">
        <v>68</v>
      </c>
    </row>
    <row r="19" spans="1:4">
      <c r="A19" s="9" t="s">
        <v>130</v>
      </c>
      <c r="B19" s="6" t="s">
        <v>126</v>
      </c>
      <c r="C19" s="6">
        <v>0.1</v>
      </c>
      <c r="D19" s="6" t="s">
        <v>68</v>
      </c>
    </row>
    <row r="20" spans="1:4">
      <c r="A20" s="9" t="s">
        <v>130</v>
      </c>
      <c r="B20" s="6" t="s">
        <v>70</v>
      </c>
      <c r="C20" s="6">
        <v>1</v>
      </c>
      <c r="D20" s="6" t="s">
        <v>68</v>
      </c>
    </row>
    <row r="21" spans="1:4">
      <c r="A21" s="9" t="s">
        <v>130</v>
      </c>
      <c r="B21" s="6" t="s">
        <v>71</v>
      </c>
      <c r="C21" s="6">
        <v>0.1</v>
      </c>
      <c r="D21" s="6" t="s">
        <v>68</v>
      </c>
    </row>
    <row r="22" spans="1:4">
      <c r="A22" s="171" t="s">
        <v>162</v>
      </c>
      <c r="B22" s="6" t="s">
        <v>97</v>
      </c>
      <c r="C22" s="6">
        <v>2</v>
      </c>
      <c r="D22" s="6" t="s">
        <v>68</v>
      </c>
    </row>
    <row r="23" spans="1:4">
      <c r="A23" s="9" t="s">
        <v>130</v>
      </c>
      <c r="B23" s="6" t="s">
        <v>72</v>
      </c>
      <c r="C23" s="6">
        <v>0.1</v>
      </c>
      <c r="D23" s="6" t="s">
        <v>68</v>
      </c>
    </row>
    <row r="24" spans="1:4">
      <c r="A24" s="9" t="s">
        <v>130</v>
      </c>
      <c r="B24" s="6" t="s">
        <v>114</v>
      </c>
      <c r="C24" s="6">
        <v>0.1</v>
      </c>
      <c r="D24" s="6" t="s">
        <v>68</v>
      </c>
    </row>
    <row r="25" spans="1:4">
      <c r="A25" s="9" t="s">
        <v>130</v>
      </c>
      <c r="B25" s="6" t="s">
        <v>121</v>
      </c>
      <c r="C25" s="6">
        <v>0.01</v>
      </c>
      <c r="D25" s="6" t="s">
        <v>68</v>
      </c>
    </row>
    <row r="26" spans="1:4">
      <c r="A26" s="9" t="s">
        <v>130</v>
      </c>
      <c r="B26" s="6" t="s">
        <v>123</v>
      </c>
      <c r="C26" s="6">
        <v>0.01</v>
      </c>
      <c r="D26" s="6" t="s">
        <v>68</v>
      </c>
    </row>
    <row r="27" spans="1:4">
      <c r="A27" s="9" t="s">
        <v>130</v>
      </c>
      <c r="B27" s="6" t="s">
        <v>73</v>
      </c>
      <c r="C27" s="6">
        <v>0.01</v>
      </c>
      <c r="D27" s="6" t="s">
        <v>68</v>
      </c>
    </row>
    <row r="28" spans="1:4">
      <c r="A28" s="9" t="s">
        <v>130</v>
      </c>
      <c r="B28" s="6" t="s">
        <v>115</v>
      </c>
      <c r="C28" s="6">
        <v>0.1</v>
      </c>
      <c r="D28" s="6" t="s">
        <v>68</v>
      </c>
    </row>
    <row r="29" spans="1:4">
      <c r="A29" s="9" t="s">
        <v>130</v>
      </c>
      <c r="B29" s="6" t="s">
        <v>120</v>
      </c>
      <c r="C29" s="6">
        <v>0.01</v>
      </c>
      <c r="D29" s="6" t="s">
        <v>68</v>
      </c>
    </row>
    <row r="30" spans="1:4">
      <c r="A30" s="9" t="s">
        <v>130</v>
      </c>
      <c r="B30" s="6" t="s">
        <v>116</v>
      </c>
      <c r="C30" s="6">
        <v>0.1</v>
      </c>
      <c r="D30" s="6" t="s">
        <v>68</v>
      </c>
    </row>
    <row r="31" spans="1:4">
      <c r="A31" s="9" t="s">
        <v>130</v>
      </c>
      <c r="B31" s="6" t="s">
        <v>74</v>
      </c>
      <c r="C31" s="6">
        <v>0.1</v>
      </c>
      <c r="D31" s="6" t="s">
        <v>68</v>
      </c>
    </row>
    <row r="32" spans="1:4">
      <c r="A32" s="9" t="s">
        <v>130</v>
      </c>
      <c r="B32" s="6" t="s">
        <v>75</v>
      </c>
      <c r="C32" s="6">
        <v>0.1</v>
      </c>
      <c r="D32" s="6" t="s">
        <v>68</v>
      </c>
    </row>
    <row r="33" spans="1:4">
      <c r="A33" s="9" t="s">
        <v>130</v>
      </c>
      <c r="B33" s="6" t="s">
        <v>122</v>
      </c>
      <c r="C33" s="6">
        <v>0.01</v>
      </c>
      <c r="D33" s="6" t="s">
        <v>68</v>
      </c>
    </row>
    <row r="34" spans="1:4">
      <c r="A34" s="9" t="s">
        <v>130</v>
      </c>
      <c r="B34" s="6" t="s">
        <v>93</v>
      </c>
      <c r="C34" s="6">
        <v>1</v>
      </c>
      <c r="D34" s="6" t="s">
        <v>68</v>
      </c>
    </row>
    <row r="35" spans="1:4">
      <c r="A35" s="9" t="s">
        <v>130</v>
      </c>
      <c r="B35" s="6" t="s">
        <v>98</v>
      </c>
      <c r="C35" s="6">
        <v>0.01</v>
      </c>
      <c r="D35" s="6" t="s">
        <v>68</v>
      </c>
    </row>
    <row r="36" spans="1:4">
      <c r="A36" s="9" t="s">
        <v>130</v>
      </c>
      <c r="B36" s="6" t="s">
        <v>76</v>
      </c>
      <c r="C36" s="6">
        <v>0.1</v>
      </c>
      <c r="D36" s="6" t="s">
        <v>68</v>
      </c>
    </row>
    <row r="37" spans="1:4">
      <c r="A37" s="9" t="s">
        <v>130</v>
      </c>
      <c r="B37" s="6" t="s">
        <v>125</v>
      </c>
      <c r="C37" s="6">
        <v>1</v>
      </c>
      <c r="D37" s="6" t="s">
        <v>68</v>
      </c>
    </row>
    <row r="38" spans="1:4">
      <c r="A38" s="9" t="s">
        <v>130</v>
      </c>
      <c r="B38" s="6" t="s">
        <v>77</v>
      </c>
      <c r="C38" s="6">
        <v>0.1</v>
      </c>
      <c r="D38" s="6" t="s">
        <v>68</v>
      </c>
    </row>
    <row r="39" spans="1:4">
      <c r="A39" s="9" t="s">
        <v>130</v>
      </c>
      <c r="B39" s="6" t="s">
        <v>78</v>
      </c>
      <c r="C39" s="6">
        <v>1</v>
      </c>
      <c r="D39" s="6" t="s">
        <v>68</v>
      </c>
    </row>
    <row r="40" spans="1:4">
      <c r="A40" s="9" t="s">
        <v>130</v>
      </c>
      <c r="B40" s="6" t="s">
        <v>128</v>
      </c>
      <c r="C40" s="6">
        <v>1E-3</v>
      </c>
      <c r="D40" s="6" t="s">
        <v>68</v>
      </c>
    </row>
    <row r="41" spans="1:4">
      <c r="A41" s="9" t="s">
        <v>130</v>
      </c>
      <c r="B41" s="6" t="s">
        <v>119</v>
      </c>
      <c r="C41" s="6">
        <v>0.01</v>
      </c>
      <c r="D41" s="6" t="s">
        <v>68</v>
      </c>
    </row>
    <row r="42" spans="1:4">
      <c r="A42" s="9" t="s">
        <v>130</v>
      </c>
      <c r="B42" s="6" t="s">
        <v>79</v>
      </c>
      <c r="C42" s="6">
        <v>0.1</v>
      </c>
      <c r="D42" s="6" t="s">
        <v>68</v>
      </c>
    </row>
    <row r="43" spans="1:4">
      <c r="A43" s="9" t="s">
        <v>130</v>
      </c>
      <c r="B43" s="6" t="s">
        <v>80</v>
      </c>
      <c r="C43" s="6">
        <v>1</v>
      </c>
      <c r="D43" s="6" t="s">
        <v>68</v>
      </c>
    </row>
    <row r="44" spans="1:4">
      <c r="A44" s="9" t="s">
        <v>130</v>
      </c>
      <c r="B44" s="6" t="s">
        <v>81</v>
      </c>
      <c r="C44" s="6">
        <v>1</v>
      </c>
      <c r="D44" s="6" t="s">
        <v>68</v>
      </c>
    </row>
    <row r="45" spans="1:4">
      <c r="A45" s="171" t="s">
        <v>162</v>
      </c>
      <c r="B45" s="6" t="s">
        <v>167</v>
      </c>
      <c r="C45" s="6">
        <v>2</v>
      </c>
      <c r="D45" s="6" t="s">
        <v>68</v>
      </c>
    </row>
    <row r="46" spans="1:4">
      <c r="A46" s="9" t="s">
        <v>130</v>
      </c>
      <c r="B46" s="6" t="s">
        <v>82</v>
      </c>
      <c r="C46" s="6">
        <v>0.01</v>
      </c>
      <c r="D46" s="6" t="s">
        <v>68</v>
      </c>
    </row>
    <row r="47" spans="1:4">
      <c r="A47" s="9" t="s">
        <v>130</v>
      </c>
      <c r="B47" s="6" t="s">
        <v>83</v>
      </c>
      <c r="C47" s="6">
        <v>0.1</v>
      </c>
      <c r="D47" s="6" t="s">
        <v>68</v>
      </c>
    </row>
    <row r="48" spans="1:4">
      <c r="A48" s="9" t="s">
        <v>130</v>
      </c>
      <c r="B48" s="6" t="s">
        <v>92</v>
      </c>
      <c r="C48" s="6">
        <v>1</v>
      </c>
      <c r="D48" s="6" t="s">
        <v>68</v>
      </c>
    </row>
    <row r="49" spans="1:4">
      <c r="A49" s="9" t="s">
        <v>130</v>
      </c>
      <c r="B49" s="6" t="s">
        <v>84</v>
      </c>
      <c r="C49" s="6">
        <v>0.01</v>
      </c>
      <c r="D49" s="6" t="s">
        <v>68</v>
      </c>
    </row>
    <row r="50" spans="1:4">
      <c r="A50" s="9" t="s">
        <v>130</v>
      </c>
      <c r="B50" s="6" t="s">
        <v>85</v>
      </c>
      <c r="C50" s="6">
        <v>0.01</v>
      </c>
      <c r="D50" s="6" t="s">
        <v>68</v>
      </c>
    </row>
    <row r="51" spans="1:4">
      <c r="A51" s="9" t="s">
        <v>130</v>
      </c>
      <c r="B51" s="6" t="s">
        <v>127</v>
      </c>
      <c r="C51" s="6">
        <v>0.1</v>
      </c>
      <c r="D51" s="6" t="s">
        <v>68</v>
      </c>
    </row>
    <row r="52" spans="1:4">
      <c r="A52" s="9" t="s">
        <v>130</v>
      </c>
      <c r="B52" s="6" t="s">
        <v>86</v>
      </c>
      <c r="C52" s="6">
        <v>0.01</v>
      </c>
      <c r="D52" s="6" t="s">
        <v>68</v>
      </c>
    </row>
    <row r="53" spans="1:4">
      <c r="A53" s="9" t="s">
        <v>130</v>
      </c>
      <c r="B53" s="6" t="s">
        <v>124</v>
      </c>
      <c r="C53" s="6">
        <v>0.01</v>
      </c>
      <c r="D53" s="6" t="s">
        <v>68</v>
      </c>
    </row>
    <row r="54" spans="1:4">
      <c r="A54" s="9" t="s">
        <v>130</v>
      </c>
      <c r="B54" s="6" t="s">
        <v>87</v>
      </c>
      <c r="C54" s="6">
        <v>0.01</v>
      </c>
      <c r="D54" s="6" t="s">
        <v>68</v>
      </c>
    </row>
    <row r="55" spans="1:4">
      <c r="A55" s="171" t="s">
        <v>162</v>
      </c>
      <c r="B55" s="6" t="s">
        <v>113</v>
      </c>
      <c r="C55" s="6">
        <v>2</v>
      </c>
      <c r="D55" s="6" t="s">
        <v>68</v>
      </c>
    </row>
    <row r="56" spans="1:4">
      <c r="A56" s="9" t="s">
        <v>130</v>
      </c>
      <c r="B56" s="6" t="s">
        <v>88</v>
      </c>
      <c r="C56" s="6">
        <v>1</v>
      </c>
      <c r="D56" s="6" t="s">
        <v>68</v>
      </c>
    </row>
    <row r="57" spans="1:4">
      <c r="A57" s="9" t="s">
        <v>130</v>
      </c>
      <c r="B57" s="6" t="s">
        <v>117</v>
      </c>
      <c r="C57" s="6">
        <v>0.01</v>
      </c>
      <c r="D57" s="6" t="s">
        <v>68</v>
      </c>
    </row>
    <row r="58" spans="1:4">
      <c r="A58" s="9" t="s">
        <v>130</v>
      </c>
      <c r="B58" s="6" t="s">
        <v>89</v>
      </c>
      <c r="C58" s="6">
        <v>0.01</v>
      </c>
      <c r="D58" s="6" t="s">
        <v>68</v>
      </c>
    </row>
    <row r="59" spans="1:4">
      <c r="A59" s="9" t="s">
        <v>130</v>
      </c>
      <c r="B59" s="6" t="s">
        <v>90</v>
      </c>
      <c r="C59" s="6">
        <v>1</v>
      </c>
      <c r="D59" s="6" t="s">
        <v>68</v>
      </c>
    </row>
    <row r="60" spans="1:4">
      <c r="A60" s="136" t="s">
        <v>130</v>
      </c>
      <c r="B60" s="68" t="s">
        <v>118</v>
      </c>
      <c r="C60" s="68">
        <v>1</v>
      </c>
      <c r="D60" s="68" t="s">
        <v>68</v>
      </c>
    </row>
  </sheetData>
  <sortState xmlns:xlrd2="http://schemas.microsoft.com/office/spreadsheetml/2017/richdata2" ref="A3:I12">
    <sortCondition ref="B3:B12"/>
  </sortState>
  <mergeCells count="1">
    <mergeCell ref="A1:D1"/>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P86"/>
  <sheetViews>
    <sheetView zoomScaleNormal="100" workbookViewId="0"/>
  </sheetViews>
  <sheetFormatPr defaultColWidth="9.140625" defaultRowHeight="12.75"/>
  <cols>
    <col min="1" max="1" width="19.28515625" style="126" customWidth="1"/>
    <col min="2" max="2" width="14.85546875" style="4" bestFit="1" customWidth="1"/>
    <col min="3" max="3" width="16.28515625" style="7" bestFit="1" customWidth="1"/>
    <col min="4" max="4" width="11.28515625" style="8" customWidth="1"/>
    <col min="5" max="5" width="12.85546875" style="8" customWidth="1"/>
    <col min="6" max="6" width="13.85546875" style="4" bestFit="1" customWidth="1"/>
    <col min="7" max="7" width="13.7109375" style="4" bestFit="1" customWidth="1"/>
    <col min="8" max="8" width="11.28515625" style="4" bestFit="1" customWidth="1"/>
    <col min="9" max="9" width="7.7109375" style="4" bestFit="1" customWidth="1"/>
    <col min="10" max="10" width="9.7109375" style="49" bestFit="1" customWidth="1"/>
    <col min="11" max="11" width="8.7109375" style="49" bestFit="1" customWidth="1"/>
    <col min="12" max="12" width="9.7109375" style="49" bestFit="1" customWidth="1"/>
    <col min="13" max="13" width="8.28515625" style="49" bestFit="1" customWidth="1"/>
    <col min="14" max="14" width="12.28515625" style="35" bestFit="1" customWidth="1"/>
    <col min="15" max="17" width="9.28515625" style="49" bestFit="1" customWidth="1"/>
    <col min="18" max="18" width="10" style="49" bestFit="1" customWidth="1"/>
    <col min="19" max="19" width="9.7109375" style="35" bestFit="1" customWidth="1"/>
    <col min="20" max="20" width="9" style="49" bestFit="1" customWidth="1"/>
    <col min="21" max="21" width="9.140625" style="49"/>
    <col min="22" max="22" width="9.7109375" style="35" bestFit="1" customWidth="1"/>
    <col min="23" max="23" width="7.28515625" style="35" bestFit="1" customWidth="1"/>
    <col min="24" max="24" width="7.28515625" style="7" bestFit="1" customWidth="1"/>
    <col min="25" max="25" width="7.7109375" style="35" bestFit="1" customWidth="1"/>
    <col min="26" max="27" width="9.140625" style="35"/>
    <col min="28" max="28" width="9.140625" style="7"/>
    <col min="29" max="29" width="9.140625" style="35"/>
    <col min="30" max="30" width="9.140625" style="7"/>
    <col min="31" max="32" width="9.140625" style="35"/>
    <col min="33" max="35" width="9.140625" style="49"/>
    <col min="36" max="36" width="9.140625" style="35"/>
    <col min="37" max="37" width="9.140625" style="49"/>
    <col min="38" max="40" width="9.140625" style="35"/>
    <col min="41" max="41" width="9.140625" style="49"/>
    <col min="42" max="42" width="9.140625" style="7"/>
    <col min="43" max="43" width="9.140625" style="49"/>
    <col min="44" max="44" width="9.140625" style="35"/>
    <col min="45" max="45" width="9.140625" style="7"/>
    <col min="46" max="46" width="9.140625" style="35"/>
    <col min="47" max="47" width="9.140625" style="7"/>
    <col min="48" max="48" width="9.140625" style="35"/>
    <col min="49" max="49" width="9.140625" style="49"/>
    <col min="50" max="50" width="9.140625" style="35"/>
    <col min="51" max="53" width="9.140625" style="7"/>
    <col min="54" max="54" width="9.140625" style="49"/>
    <col min="55" max="55" width="9.140625" style="35"/>
    <col min="56" max="56" width="9.140625" style="7"/>
    <col min="57" max="62" width="9.140625" style="49"/>
    <col min="63" max="64" width="9.140625" style="4"/>
    <col min="65" max="65" width="9.140625" style="35"/>
    <col min="66" max="66" width="9.140625" style="49"/>
    <col min="67" max="16384" width="9.140625" style="4"/>
  </cols>
  <sheetData>
    <row r="1" spans="1:68" ht="23.25" customHeight="1">
      <c r="A1" s="169" t="s">
        <v>531</v>
      </c>
      <c r="B1" s="36"/>
      <c r="C1" s="37"/>
      <c r="D1" s="37"/>
      <c r="E1" s="37"/>
      <c r="F1" s="37"/>
      <c r="O1" s="62"/>
      <c r="P1" s="63"/>
      <c r="Q1" s="63"/>
      <c r="R1" s="62"/>
      <c r="S1" s="64"/>
      <c r="T1" s="63"/>
      <c r="U1" s="62"/>
      <c r="V1" s="61"/>
      <c r="W1" s="66"/>
      <c r="X1" s="67"/>
      <c r="Y1" s="66"/>
      <c r="Z1" s="66"/>
      <c r="AA1" s="66"/>
      <c r="AB1" s="67"/>
      <c r="AC1" s="66"/>
      <c r="AD1" s="67"/>
      <c r="AE1" s="66"/>
      <c r="AF1" s="66"/>
      <c r="AG1" s="65"/>
      <c r="AH1" s="65"/>
      <c r="AI1" s="65"/>
      <c r="AJ1" s="66"/>
      <c r="AK1" s="65"/>
      <c r="AL1" s="66"/>
      <c r="AM1" s="66"/>
      <c r="AN1" s="66"/>
      <c r="AO1" s="65"/>
      <c r="AP1" s="67"/>
      <c r="AQ1" s="65"/>
      <c r="AR1" s="66"/>
      <c r="AS1" s="67"/>
      <c r="AT1" s="66"/>
      <c r="AU1" s="67"/>
      <c r="AV1" s="66"/>
      <c r="AW1" s="65"/>
      <c r="AX1" s="66"/>
      <c r="AY1" s="67"/>
      <c r="AZ1" s="67"/>
      <c r="BA1" s="67"/>
      <c r="BB1" s="65"/>
      <c r="BC1" s="66"/>
      <c r="BD1" s="67"/>
      <c r="BE1" s="65"/>
      <c r="BF1" s="65"/>
      <c r="BG1" s="65"/>
      <c r="BH1" s="65"/>
      <c r="BI1" s="65"/>
      <c r="BJ1" s="65"/>
      <c r="BK1" s="38"/>
      <c r="BL1" s="38"/>
      <c r="BM1" s="66"/>
      <c r="BN1" s="65"/>
    </row>
    <row r="2" spans="1:68" ht="14.25">
      <c r="A2" s="142" t="s">
        <v>99</v>
      </c>
      <c r="B2" s="59" t="s">
        <v>202</v>
      </c>
      <c r="C2" s="59" t="s">
        <v>203</v>
      </c>
      <c r="D2" s="60" t="s">
        <v>106</v>
      </c>
      <c r="E2" s="60" t="s">
        <v>107</v>
      </c>
      <c r="F2" s="60" t="s">
        <v>157</v>
      </c>
      <c r="G2" s="60" t="s">
        <v>158</v>
      </c>
      <c r="H2" s="60" t="s">
        <v>155</v>
      </c>
      <c r="I2" s="60" t="s">
        <v>152</v>
      </c>
      <c r="J2" s="54" t="s">
        <v>168</v>
      </c>
      <c r="K2" s="54" t="s">
        <v>172</v>
      </c>
      <c r="L2" s="54" t="s">
        <v>169</v>
      </c>
      <c r="M2" s="54" t="s">
        <v>173</v>
      </c>
      <c r="N2" s="55" t="s">
        <v>230</v>
      </c>
      <c r="O2" s="54" t="s">
        <v>171</v>
      </c>
      <c r="P2" s="54" t="s">
        <v>170</v>
      </c>
      <c r="Q2" s="52" t="s">
        <v>197</v>
      </c>
      <c r="R2" s="54" t="s">
        <v>198</v>
      </c>
      <c r="S2" s="55" t="s">
        <v>185</v>
      </c>
      <c r="T2" s="54" t="s">
        <v>174</v>
      </c>
      <c r="U2" s="54" t="s">
        <v>176</v>
      </c>
      <c r="V2" s="55" t="s">
        <v>31</v>
      </c>
      <c r="W2" s="55" t="s">
        <v>32</v>
      </c>
      <c r="X2" s="56" t="s">
        <v>33</v>
      </c>
      <c r="Y2" s="55" t="s">
        <v>132</v>
      </c>
      <c r="Z2" s="55" t="s">
        <v>151</v>
      </c>
      <c r="AA2" s="55" t="s">
        <v>147</v>
      </c>
      <c r="AB2" s="56" t="s">
        <v>49</v>
      </c>
      <c r="AC2" s="55" t="s">
        <v>34</v>
      </c>
      <c r="AD2" s="56" t="s">
        <v>35</v>
      </c>
      <c r="AE2" s="55" t="s">
        <v>36</v>
      </c>
      <c r="AF2" s="55" t="s">
        <v>134</v>
      </c>
      <c r="AG2" s="54" t="s">
        <v>142</v>
      </c>
      <c r="AH2" s="54" t="s">
        <v>144</v>
      </c>
      <c r="AI2" s="54" t="s">
        <v>52</v>
      </c>
      <c r="AJ2" s="55" t="s">
        <v>135</v>
      </c>
      <c r="AK2" s="54" t="s">
        <v>141</v>
      </c>
      <c r="AL2" s="55" t="s">
        <v>136</v>
      </c>
      <c r="AM2" s="55" t="s">
        <v>37</v>
      </c>
      <c r="AN2" s="55" t="s">
        <v>231</v>
      </c>
      <c r="AO2" s="54" t="s">
        <v>143</v>
      </c>
      <c r="AP2" s="56" t="s">
        <v>48</v>
      </c>
      <c r="AQ2" s="54" t="s">
        <v>55</v>
      </c>
      <c r="AR2" s="55" t="s">
        <v>38</v>
      </c>
      <c r="AS2" s="56" t="s">
        <v>146</v>
      </c>
      <c r="AT2" s="55" t="s">
        <v>50</v>
      </c>
      <c r="AU2" s="56" t="s">
        <v>39</v>
      </c>
      <c r="AV2" s="55" t="s">
        <v>150</v>
      </c>
      <c r="AW2" s="54" t="s">
        <v>140</v>
      </c>
      <c r="AX2" s="55" t="s">
        <v>40</v>
      </c>
      <c r="AY2" s="56" t="s">
        <v>41</v>
      </c>
      <c r="AZ2" s="56" t="s">
        <v>175</v>
      </c>
      <c r="BA2" s="56" t="s">
        <v>42</v>
      </c>
      <c r="BB2" s="54" t="s">
        <v>51</v>
      </c>
      <c r="BC2" s="55" t="s">
        <v>148</v>
      </c>
      <c r="BD2" s="56" t="s">
        <v>137</v>
      </c>
      <c r="BE2" s="54" t="s">
        <v>43</v>
      </c>
      <c r="BF2" s="54" t="s">
        <v>53</v>
      </c>
      <c r="BG2" s="54" t="s">
        <v>149</v>
      </c>
      <c r="BH2" s="54" t="s">
        <v>44</v>
      </c>
      <c r="BI2" s="54" t="s">
        <v>145</v>
      </c>
      <c r="BJ2" s="54" t="s">
        <v>45</v>
      </c>
      <c r="BK2" s="101" t="s">
        <v>133</v>
      </c>
      <c r="BL2" s="54" t="s">
        <v>46</v>
      </c>
      <c r="BM2" s="55" t="s">
        <v>138</v>
      </c>
      <c r="BN2" s="54" t="s">
        <v>54</v>
      </c>
      <c r="BO2" s="56" t="s">
        <v>47</v>
      </c>
      <c r="BP2" s="56" t="s">
        <v>139</v>
      </c>
    </row>
    <row r="3" spans="1:68">
      <c r="A3" s="159" t="s">
        <v>283</v>
      </c>
      <c r="B3" s="22">
        <v>898408.3</v>
      </c>
      <c r="C3" s="22">
        <v>6245188.1399999997</v>
      </c>
      <c r="D3" s="24">
        <v>56.184387999999998</v>
      </c>
      <c r="E3" s="24">
        <v>-92.576237000000006</v>
      </c>
      <c r="F3" s="18">
        <v>4.45</v>
      </c>
      <c r="G3" s="6">
        <v>4.55</v>
      </c>
      <c r="H3" s="6" t="s">
        <v>214</v>
      </c>
      <c r="I3" s="18" t="s">
        <v>219</v>
      </c>
      <c r="J3" s="34">
        <v>9.26</v>
      </c>
      <c r="K3" s="34">
        <v>17.7</v>
      </c>
      <c r="L3" s="34">
        <v>3.53</v>
      </c>
      <c r="M3" s="34">
        <v>2.41</v>
      </c>
      <c r="N3" s="18">
        <v>19</v>
      </c>
      <c r="O3" s="34">
        <v>4.67</v>
      </c>
      <c r="P3" s="34">
        <v>0.06</v>
      </c>
      <c r="Q3" s="34">
        <v>1.29</v>
      </c>
      <c r="R3" s="34">
        <v>0.1</v>
      </c>
      <c r="S3" s="18">
        <v>41.6</v>
      </c>
      <c r="T3" s="34">
        <v>0.46</v>
      </c>
      <c r="U3" s="34">
        <v>100.08</v>
      </c>
      <c r="V3" s="6" t="s">
        <v>446</v>
      </c>
      <c r="W3" s="18">
        <v>3.3</v>
      </c>
      <c r="X3" s="6">
        <v>395</v>
      </c>
      <c r="Y3" s="18">
        <v>1.1000000000000001</v>
      </c>
      <c r="Z3" s="6">
        <v>0.1</v>
      </c>
      <c r="AA3" s="18">
        <v>0.4</v>
      </c>
      <c r="AB3" s="6">
        <v>51</v>
      </c>
      <c r="AC3" s="18">
        <v>11.1</v>
      </c>
      <c r="AD3" s="6">
        <v>57</v>
      </c>
      <c r="AE3" s="18">
        <v>3.3</v>
      </c>
      <c r="AF3" s="18">
        <v>21.2</v>
      </c>
      <c r="AG3" s="34">
        <v>3.23</v>
      </c>
      <c r="AH3" s="34">
        <v>1.58</v>
      </c>
      <c r="AI3" s="34">
        <v>0.87</v>
      </c>
      <c r="AJ3" s="6">
        <v>13.7</v>
      </c>
      <c r="AK3" s="34">
        <v>3.97</v>
      </c>
      <c r="AL3" s="18">
        <v>0.7</v>
      </c>
      <c r="AM3" s="18">
        <v>4.7</v>
      </c>
      <c r="AN3" s="18">
        <v>0.9</v>
      </c>
      <c r="AO3" s="34">
        <v>0.59</v>
      </c>
      <c r="AP3" s="6">
        <v>22</v>
      </c>
      <c r="AQ3" s="34">
        <v>0.22</v>
      </c>
      <c r="AR3" s="6" t="s">
        <v>446</v>
      </c>
      <c r="AS3" s="6">
        <v>8</v>
      </c>
      <c r="AT3" s="18">
        <v>21.8</v>
      </c>
      <c r="AU3" s="6">
        <v>32</v>
      </c>
      <c r="AV3" s="18">
        <v>22.4</v>
      </c>
      <c r="AW3" s="34">
        <v>6.45</v>
      </c>
      <c r="AX3" s="18">
        <v>83.5</v>
      </c>
      <c r="AY3" s="6">
        <v>1</v>
      </c>
      <c r="AZ3" s="22">
        <v>8</v>
      </c>
      <c r="BA3" s="6">
        <v>8</v>
      </c>
      <c r="BB3" s="34">
        <v>3.7</v>
      </c>
      <c r="BC3" s="18">
        <v>1</v>
      </c>
      <c r="BD3" s="6">
        <v>214</v>
      </c>
      <c r="BE3" s="34">
        <v>0.56999999999999995</v>
      </c>
      <c r="BF3" s="34">
        <v>0.48</v>
      </c>
      <c r="BG3" s="6" t="s">
        <v>446</v>
      </c>
      <c r="BH3" s="34">
        <v>10.1</v>
      </c>
      <c r="BI3" s="34">
        <v>0.24</v>
      </c>
      <c r="BJ3" s="34">
        <v>3.31</v>
      </c>
      <c r="BK3" s="6">
        <v>60</v>
      </c>
      <c r="BL3" s="6">
        <v>3</v>
      </c>
      <c r="BM3" s="18">
        <v>15</v>
      </c>
      <c r="BN3" s="34">
        <v>1.49</v>
      </c>
      <c r="BO3" s="6">
        <v>83</v>
      </c>
      <c r="BP3" s="6">
        <v>161</v>
      </c>
    </row>
    <row r="4" spans="1:68">
      <c r="A4" s="159" t="s">
        <v>284</v>
      </c>
      <c r="B4" s="22">
        <v>898408.3</v>
      </c>
      <c r="C4" s="22">
        <v>6245188.1399999997</v>
      </c>
      <c r="D4" s="24">
        <v>56.184387999999998</v>
      </c>
      <c r="E4" s="24">
        <v>-92.576237000000006</v>
      </c>
      <c r="F4" s="18">
        <v>6.45</v>
      </c>
      <c r="G4" s="6">
        <v>6.55</v>
      </c>
      <c r="H4" s="6" t="s">
        <v>215</v>
      </c>
      <c r="I4" s="18" t="s">
        <v>219</v>
      </c>
      <c r="J4" s="34">
        <v>8.17</v>
      </c>
      <c r="K4" s="34">
        <v>17.399999999999999</v>
      </c>
      <c r="L4" s="34">
        <v>3.08</v>
      </c>
      <c r="M4" s="34">
        <v>2.14</v>
      </c>
      <c r="N4" s="18">
        <v>19.399999999999999</v>
      </c>
      <c r="O4" s="34">
        <v>5.22</v>
      </c>
      <c r="P4" s="34">
        <v>0.05</v>
      </c>
      <c r="Q4" s="34">
        <v>1.3</v>
      </c>
      <c r="R4" s="34">
        <v>0.17</v>
      </c>
      <c r="S4" s="18">
        <v>42.6</v>
      </c>
      <c r="T4" s="34">
        <v>0.42</v>
      </c>
      <c r="U4" s="34">
        <v>99.95</v>
      </c>
      <c r="V4" s="6" t="s">
        <v>446</v>
      </c>
      <c r="W4" s="18">
        <v>3.2</v>
      </c>
      <c r="X4" s="6">
        <v>396</v>
      </c>
      <c r="Y4" s="18">
        <v>2.1</v>
      </c>
      <c r="Z4" s="6" t="s">
        <v>446</v>
      </c>
      <c r="AA4" s="18">
        <v>1.2</v>
      </c>
      <c r="AB4" s="6">
        <v>44</v>
      </c>
      <c r="AC4" s="18">
        <v>9.3000000000000007</v>
      </c>
      <c r="AD4" s="6">
        <v>54</v>
      </c>
      <c r="AE4" s="18">
        <v>2.5</v>
      </c>
      <c r="AF4" s="18">
        <v>15.1</v>
      </c>
      <c r="AG4" s="34">
        <v>2.58</v>
      </c>
      <c r="AH4" s="34">
        <v>1.44</v>
      </c>
      <c r="AI4" s="34">
        <v>0.61</v>
      </c>
      <c r="AJ4" s="6">
        <v>11.6</v>
      </c>
      <c r="AK4" s="34">
        <v>3.46</v>
      </c>
      <c r="AL4" s="18">
        <v>0.4</v>
      </c>
      <c r="AM4" s="18">
        <v>16</v>
      </c>
      <c r="AN4" s="18">
        <v>1.4</v>
      </c>
      <c r="AO4" s="34">
        <v>0.47</v>
      </c>
      <c r="AP4" s="6">
        <v>20</v>
      </c>
      <c r="AQ4" s="34">
        <v>0.19</v>
      </c>
      <c r="AR4" s="6" t="s">
        <v>446</v>
      </c>
      <c r="AS4" s="6">
        <v>10</v>
      </c>
      <c r="AT4" s="18">
        <v>19.8</v>
      </c>
      <c r="AU4" s="6">
        <v>30</v>
      </c>
      <c r="AV4" s="18">
        <v>21.8</v>
      </c>
      <c r="AW4" s="34">
        <v>6.01</v>
      </c>
      <c r="AX4" s="18">
        <v>74.400000000000006</v>
      </c>
      <c r="AY4" s="6">
        <v>1</v>
      </c>
      <c r="AZ4" s="22">
        <v>5</v>
      </c>
      <c r="BA4" s="6" t="s">
        <v>443</v>
      </c>
      <c r="BB4" s="34">
        <v>3.72</v>
      </c>
      <c r="BC4" s="18">
        <v>2.2999999999999998</v>
      </c>
      <c r="BD4" s="6">
        <v>203</v>
      </c>
      <c r="BE4" s="34">
        <v>0.77</v>
      </c>
      <c r="BF4" s="34">
        <v>0.45</v>
      </c>
      <c r="BG4" s="6" t="s">
        <v>446</v>
      </c>
      <c r="BH4" s="34">
        <v>8.32</v>
      </c>
      <c r="BI4" s="34">
        <v>0.18</v>
      </c>
      <c r="BJ4" s="34">
        <v>2.52</v>
      </c>
      <c r="BK4" s="6">
        <v>50</v>
      </c>
      <c r="BL4" s="6">
        <v>1</v>
      </c>
      <c r="BM4" s="18">
        <v>12.4</v>
      </c>
      <c r="BN4" s="34">
        <v>1.47</v>
      </c>
      <c r="BO4" s="6">
        <v>76</v>
      </c>
      <c r="BP4" s="6">
        <v>553</v>
      </c>
    </row>
    <row r="5" spans="1:68">
      <c r="A5" s="159" t="s">
        <v>285</v>
      </c>
      <c r="B5" s="22">
        <v>898408.3</v>
      </c>
      <c r="C5" s="22">
        <v>6245188.1399999997</v>
      </c>
      <c r="D5" s="24">
        <v>56.184387999999998</v>
      </c>
      <c r="E5" s="24">
        <v>-92.576237000000006</v>
      </c>
      <c r="F5" s="18">
        <v>7.95</v>
      </c>
      <c r="G5" s="6">
        <v>8.0500000000000007</v>
      </c>
      <c r="H5" s="6" t="s">
        <v>216</v>
      </c>
      <c r="I5" s="18" t="s">
        <v>219</v>
      </c>
      <c r="J5" s="34">
        <v>10.6</v>
      </c>
      <c r="K5" s="34">
        <v>16.2</v>
      </c>
      <c r="L5" s="34">
        <v>4.33</v>
      </c>
      <c r="M5" s="34">
        <v>2.68</v>
      </c>
      <c r="N5" s="18">
        <v>18.600000000000001</v>
      </c>
      <c r="O5" s="34">
        <v>4.7699999999999996</v>
      </c>
      <c r="P5" s="34">
        <v>0.05</v>
      </c>
      <c r="Q5" s="34">
        <v>1.32</v>
      </c>
      <c r="R5" s="34">
        <v>0.12</v>
      </c>
      <c r="S5" s="18">
        <v>41.1</v>
      </c>
      <c r="T5" s="34">
        <v>0.5</v>
      </c>
      <c r="U5" s="34">
        <v>100.27</v>
      </c>
      <c r="V5" s="6" t="s">
        <v>446</v>
      </c>
      <c r="W5" s="18">
        <v>5.6</v>
      </c>
      <c r="X5" s="6">
        <v>462</v>
      </c>
      <c r="Y5" s="18">
        <v>1.1000000000000001</v>
      </c>
      <c r="Z5" s="6">
        <v>0.1</v>
      </c>
      <c r="AA5" s="18">
        <v>0.2</v>
      </c>
      <c r="AB5" s="6">
        <v>61</v>
      </c>
      <c r="AC5" s="18">
        <v>12.6</v>
      </c>
      <c r="AD5" s="6">
        <v>67</v>
      </c>
      <c r="AE5" s="18">
        <v>4.0999999999999996</v>
      </c>
      <c r="AF5" s="18">
        <v>30.9</v>
      </c>
      <c r="AG5" s="34">
        <v>3.4</v>
      </c>
      <c r="AH5" s="34">
        <v>1.8</v>
      </c>
      <c r="AI5" s="34">
        <v>0.82</v>
      </c>
      <c r="AJ5" s="6">
        <v>16.7</v>
      </c>
      <c r="AK5" s="34">
        <v>4.05</v>
      </c>
      <c r="AL5" s="18">
        <v>1.3</v>
      </c>
      <c r="AM5" s="18">
        <v>4.0999999999999996</v>
      </c>
      <c r="AN5" s="18">
        <v>1</v>
      </c>
      <c r="AO5" s="34">
        <v>0.6</v>
      </c>
      <c r="AP5" s="6">
        <v>30</v>
      </c>
      <c r="AQ5" s="34">
        <v>0.24</v>
      </c>
      <c r="AR5" s="6" t="s">
        <v>446</v>
      </c>
      <c r="AS5" s="6">
        <v>10</v>
      </c>
      <c r="AT5" s="18">
        <v>27.2</v>
      </c>
      <c r="AU5" s="6">
        <v>41</v>
      </c>
      <c r="AV5" s="18">
        <v>27.4</v>
      </c>
      <c r="AW5" s="34">
        <v>8.18</v>
      </c>
      <c r="AX5" s="18">
        <v>102</v>
      </c>
      <c r="AY5" s="6">
        <v>1</v>
      </c>
      <c r="AZ5" s="22">
        <v>9</v>
      </c>
      <c r="BA5" s="6" t="s">
        <v>443</v>
      </c>
      <c r="BB5" s="34">
        <v>4.34</v>
      </c>
      <c r="BC5" s="18">
        <v>1.2</v>
      </c>
      <c r="BD5" s="6">
        <v>224</v>
      </c>
      <c r="BE5" s="34">
        <v>0.72</v>
      </c>
      <c r="BF5" s="34">
        <v>0.51</v>
      </c>
      <c r="BG5" s="6" t="s">
        <v>446</v>
      </c>
      <c r="BH5" s="34">
        <v>11.9</v>
      </c>
      <c r="BI5" s="34">
        <v>0.25</v>
      </c>
      <c r="BJ5" s="34">
        <v>3.49</v>
      </c>
      <c r="BK5" s="6">
        <v>72</v>
      </c>
      <c r="BL5" s="6">
        <v>3</v>
      </c>
      <c r="BM5" s="18">
        <v>15.9</v>
      </c>
      <c r="BN5" s="34">
        <v>1.46</v>
      </c>
      <c r="BO5" s="6">
        <v>102</v>
      </c>
      <c r="BP5" s="6">
        <v>126</v>
      </c>
    </row>
    <row r="6" spans="1:68">
      <c r="A6" s="159" t="s">
        <v>287</v>
      </c>
      <c r="B6" s="22">
        <v>898408.3</v>
      </c>
      <c r="C6" s="22">
        <v>6245188.1399999997</v>
      </c>
      <c r="D6" s="24">
        <v>56.184387999999998</v>
      </c>
      <c r="E6" s="24">
        <v>-92.576237000000006</v>
      </c>
      <c r="F6" s="18">
        <v>8.9499999999999993</v>
      </c>
      <c r="G6" s="6">
        <v>9.0500000000000007</v>
      </c>
      <c r="H6" s="6" t="s">
        <v>217</v>
      </c>
      <c r="I6" s="18" t="s">
        <v>219</v>
      </c>
      <c r="J6" s="34">
        <v>7.22</v>
      </c>
      <c r="K6" s="34">
        <v>17.2</v>
      </c>
      <c r="L6" s="34">
        <v>2.54</v>
      </c>
      <c r="M6" s="34">
        <v>2.0299999999999998</v>
      </c>
      <c r="N6" s="18">
        <v>18.8</v>
      </c>
      <c r="O6" s="34">
        <v>5.0999999999999996</v>
      </c>
      <c r="P6" s="34">
        <v>0.05</v>
      </c>
      <c r="Q6" s="34">
        <v>1.3</v>
      </c>
      <c r="R6" s="34">
        <v>0.11</v>
      </c>
      <c r="S6" s="18">
        <v>45.4</v>
      </c>
      <c r="T6" s="34">
        <v>0.39</v>
      </c>
      <c r="U6" s="34">
        <v>100.14</v>
      </c>
      <c r="V6" s="6" t="s">
        <v>446</v>
      </c>
      <c r="W6" s="18">
        <v>1.9</v>
      </c>
      <c r="X6" s="6">
        <v>390</v>
      </c>
      <c r="Y6" s="18">
        <v>0.6</v>
      </c>
      <c r="Z6" s="6" t="s">
        <v>446</v>
      </c>
      <c r="AA6" s="18">
        <v>0.1</v>
      </c>
      <c r="AB6" s="6">
        <v>40</v>
      </c>
      <c r="AC6" s="18">
        <v>7.6</v>
      </c>
      <c r="AD6" s="6">
        <v>42</v>
      </c>
      <c r="AE6" s="18">
        <v>1.9</v>
      </c>
      <c r="AF6" s="18">
        <v>9.5</v>
      </c>
      <c r="AG6" s="34">
        <v>2.71</v>
      </c>
      <c r="AH6" s="34">
        <v>1.49</v>
      </c>
      <c r="AI6" s="34">
        <v>0.76</v>
      </c>
      <c r="AJ6" s="6">
        <v>10.5</v>
      </c>
      <c r="AK6" s="34">
        <v>2.74</v>
      </c>
      <c r="AL6" s="18">
        <v>0.9</v>
      </c>
      <c r="AM6" s="18">
        <v>6.2</v>
      </c>
      <c r="AN6" s="18">
        <v>1.2</v>
      </c>
      <c r="AO6" s="34">
        <v>0.44</v>
      </c>
      <c r="AP6" s="6">
        <v>19</v>
      </c>
      <c r="AQ6" s="34">
        <v>0.18</v>
      </c>
      <c r="AR6" s="6" t="s">
        <v>446</v>
      </c>
      <c r="AS6" s="6">
        <v>7</v>
      </c>
      <c r="AT6" s="18">
        <v>20.100000000000001</v>
      </c>
      <c r="AU6" s="6">
        <v>23</v>
      </c>
      <c r="AV6" s="18">
        <v>19</v>
      </c>
      <c r="AW6" s="34">
        <v>6.3</v>
      </c>
      <c r="AX6" s="18">
        <v>62.2</v>
      </c>
      <c r="AY6" s="6">
        <v>1</v>
      </c>
      <c r="AZ6" s="22">
        <v>5</v>
      </c>
      <c r="BA6" s="6">
        <v>5</v>
      </c>
      <c r="BB6" s="34">
        <v>4.1100000000000003</v>
      </c>
      <c r="BC6" s="18">
        <v>0.6</v>
      </c>
      <c r="BD6" s="6">
        <v>210</v>
      </c>
      <c r="BE6" s="34">
        <v>0.52</v>
      </c>
      <c r="BF6" s="34">
        <v>0.45</v>
      </c>
      <c r="BG6" s="6">
        <v>0.2</v>
      </c>
      <c r="BH6" s="34">
        <v>6.65</v>
      </c>
      <c r="BI6" s="34">
        <v>0.23</v>
      </c>
      <c r="BJ6" s="34">
        <v>1.34</v>
      </c>
      <c r="BK6" s="6">
        <v>40</v>
      </c>
      <c r="BL6" s="6">
        <v>2</v>
      </c>
      <c r="BM6" s="18">
        <v>13.7</v>
      </c>
      <c r="BN6" s="34">
        <v>1.41</v>
      </c>
      <c r="BO6" s="6">
        <v>62</v>
      </c>
      <c r="BP6" s="6">
        <v>236</v>
      </c>
    </row>
    <row r="7" spans="1:68">
      <c r="A7" s="159" t="s">
        <v>289</v>
      </c>
      <c r="B7" s="22">
        <v>898408.3</v>
      </c>
      <c r="C7" s="22">
        <v>6245188.1399999997</v>
      </c>
      <c r="D7" s="24">
        <v>56.184387999999998</v>
      </c>
      <c r="E7" s="24">
        <v>-92.576237000000006</v>
      </c>
      <c r="F7" s="18">
        <v>9.9499999999999993</v>
      </c>
      <c r="G7" s="6">
        <v>10.050000000000001</v>
      </c>
      <c r="H7" s="6" t="s">
        <v>218</v>
      </c>
      <c r="I7" s="18" t="s">
        <v>219</v>
      </c>
      <c r="J7" s="34">
        <v>8.14</v>
      </c>
      <c r="K7" s="34">
        <v>19.5</v>
      </c>
      <c r="L7" s="34">
        <v>3.13</v>
      </c>
      <c r="M7" s="34">
        <v>2.16</v>
      </c>
      <c r="N7" s="18">
        <v>21.2</v>
      </c>
      <c r="O7" s="34">
        <v>5.2</v>
      </c>
      <c r="P7" s="34">
        <v>0.06</v>
      </c>
      <c r="Q7" s="34">
        <v>1</v>
      </c>
      <c r="R7" s="34">
        <v>0.1</v>
      </c>
      <c r="S7" s="18">
        <v>39.200000000000003</v>
      </c>
      <c r="T7" s="34">
        <v>0.44</v>
      </c>
      <c r="U7" s="34">
        <v>100.13</v>
      </c>
      <c r="V7" s="6" t="s">
        <v>446</v>
      </c>
      <c r="W7" s="18">
        <v>3.7</v>
      </c>
      <c r="X7" s="6">
        <v>354</v>
      </c>
      <c r="Y7" s="18">
        <v>0.8</v>
      </c>
      <c r="Z7" s="6" t="s">
        <v>446</v>
      </c>
      <c r="AA7" s="18" t="s">
        <v>446</v>
      </c>
      <c r="AB7" s="6">
        <v>44</v>
      </c>
      <c r="AC7" s="18">
        <v>9.9</v>
      </c>
      <c r="AD7" s="6">
        <v>55</v>
      </c>
      <c r="AE7" s="18">
        <v>2.5</v>
      </c>
      <c r="AF7" s="18">
        <v>18.8</v>
      </c>
      <c r="AG7" s="34">
        <v>2.59</v>
      </c>
      <c r="AH7" s="34">
        <v>1.63</v>
      </c>
      <c r="AI7" s="34">
        <v>0.74</v>
      </c>
      <c r="AJ7" s="6">
        <v>12.6</v>
      </c>
      <c r="AK7" s="34">
        <v>3.22</v>
      </c>
      <c r="AL7" s="18">
        <v>1.1000000000000001</v>
      </c>
      <c r="AM7" s="18">
        <v>5.2</v>
      </c>
      <c r="AN7" s="18">
        <v>0.7</v>
      </c>
      <c r="AO7" s="34">
        <v>0.62</v>
      </c>
      <c r="AP7" s="6">
        <v>21</v>
      </c>
      <c r="AQ7" s="34">
        <v>0.24</v>
      </c>
      <c r="AR7" s="6" t="s">
        <v>446</v>
      </c>
      <c r="AS7" s="6">
        <v>8</v>
      </c>
      <c r="AT7" s="18">
        <v>20.7</v>
      </c>
      <c r="AU7" s="6">
        <v>32</v>
      </c>
      <c r="AV7" s="18">
        <v>19.7</v>
      </c>
      <c r="AW7" s="34">
        <v>6.2</v>
      </c>
      <c r="AX7" s="18">
        <v>69.2</v>
      </c>
      <c r="AY7" s="6">
        <v>1</v>
      </c>
      <c r="AZ7" s="22">
        <v>7</v>
      </c>
      <c r="BA7" s="6">
        <v>5</v>
      </c>
      <c r="BB7" s="34">
        <v>4.72</v>
      </c>
      <c r="BC7" s="18">
        <v>0.8</v>
      </c>
      <c r="BD7" s="6">
        <v>202</v>
      </c>
      <c r="BE7" s="34">
        <v>0.6</v>
      </c>
      <c r="BF7" s="34">
        <v>0.52</v>
      </c>
      <c r="BG7" s="6">
        <v>0.5</v>
      </c>
      <c r="BH7" s="34">
        <v>7.44</v>
      </c>
      <c r="BI7" s="34">
        <v>0.18</v>
      </c>
      <c r="BJ7" s="34">
        <v>1.59</v>
      </c>
      <c r="BK7" s="6">
        <v>55</v>
      </c>
      <c r="BL7" s="6" t="s">
        <v>443</v>
      </c>
      <c r="BM7" s="18">
        <v>14.3</v>
      </c>
      <c r="BN7" s="34">
        <v>1.36</v>
      </c>
      <c r="BO7" s="6">
        <v>85</v>
      </c>
      <c r="BP7" s="6">
        <v>166</v>
      </c>
    </row>
    <row r="8" spans="1:68">
      <c r="A8" s="159" t="s">
        <v>290</v>
      </c>
      <c r="B8" s="22">
        <v>898408.3</v>
      </c>
      <c r="C8" s="22">
        <v>6245188.1399999997</v>
      </c>
      <c r="D8" s="24">
        <v>56.184387999999998</v>
      </c>
      <c r="E8" s="24">
        <v>-92.576237000000006</v>
      </c>
      <c r="F8" s="18">
        <v>12.45</v>
      </c>
      <c r="G8" s="6">
        <v>12.55</v>
      </c>
      <c r="H8" s="6" t="s">
        <v>221</v>
      </c>
      <c r="I8" s="18" t="s">
        <v>219</v>
      </c>
      <c r="J8" s="34">
        <v>7.76</v>
      </c>
      <c r="K8" s="34">
        <v>20.399999999999999</v>
      </c>
      <c r="L8" s="34">
        <v>2.91</v>
      </c>
      <c r="M8" s="34">
        <v>2.08</v>
      </c>
      <c r="N8" s="18">
        <v>21.3</v>
      </c>
      <c r="O8" s="34">
        <v>5.27</v>
      </c>
      <c r="P8" s="34">
        <v>0.05</v>
      </c>
      <c r="Q8" s="34">
        <v>1.19</v>
      </c>
      <c r="R8" s="34">
        <v>0.11</v>
      </c>
      <c r="S8" s="18">
        <v>38.700000000000003</v>
      </c>
      <c r="T8" s="34">
        <v>0.42</v>
      </c>
      <c r="U8" s="34">
        <v>100.19</v>
      </c>
      <c r="V8" s="6" t="s">
        <v>446</v>
      </c>
      <c r="W8" s="18">
        <v>3.5</v>
      </c>
      <c r="X8" s="6">
        <v>386</v>
      </c>
      <c r="Y8" s="18">
        <v>1.7</v>
      </c>
      <c r="Z8" s="6" t="s">
        <v>446</v>
      </c>
      <c r="AA8" s="18">
        <v>0.4</v>
      </c>
      <c r="AB8" s="6">
        <v>43</v>
      </c>
      <c r="AC8" s="18">
        <v>9.4</v>
      </c>
      <c r="AD8" s="6">
        <v>49</v>
      </c>
      <c r="AE8" s="18">
        <v>2.2000000000000002</v>
      </c>
      <c r="AF8" s="18">
        <v>15.6</v>
      </c>
      <c r="AG8" s="34">
        <v>2.95</v>
      </c>
      <c r="AH8" s="34">
        <v>1.56</v>
      </c>
      <c r="AI8" s="34">
        <v>0.71</v>
      </c>
      <c r="AJ8" s="6">
        <v>11.5</v>
      </c>
      <c r="AK8" s="34">
        <v>3.23</v>
      </c>
      <c r="AL8" s="18">
        <v>0.5</v>
      </c>
      <c r="AM8" s="18">
        <v>4.5999999999999996</v>
      </c>
      <c r="AN8" s="18">
        <v>0.8</v>
      </c>
      <c r="AO8" s="34">
        <v>0.51</v>
      </c>
      <c r="AP8" s="6">
        <v>18</v>
      </c>
      <c r="AQ8" s="34">
        <v>0.21</v>
      </c>
      <c r="AR8" s="6" t="s">
        <v>446</v>
      </c>
      <c r="AS8" s="6">
        <v>8</v>
      </c>
      <c r="AT8" s="18">
        <v>20.5</v>
      </c>
      <c r="AU8" s="6">
        <v>30</v>
      </c>
      <c r="AV8" s="18">
        <v>21.4</v>
      </c>
      <c r="AW8" s="34">
        <v>8.9600000000000009</v>
      </c>
      <c r="AX8" s="18">
        <v>66.3</v>
      </c>
      <c r="AY8" s="6">
        <v>1</v>
      </c>
      <c r="AZ8" s="22">
        <v>6</v>
      </c>
      <c r="BA8" s="6" t="s">
        <v>443</v>
      </c>
      <c r="BB8" s="34">
        <v>3.5</v>
      </c>
      <c r="BC8" s="18">
        <v>1</v>
      </c>
      <c r="BD8" s="6">
        <v>227</v>
      </c>
      <c r="BE8" s="34">
        <v>0.6</v>
      </c>
      <c r="BF8" s="34">
        <v>0.44</v>
      </c>
      <c r="BG8" s="6">
        <v>0.2</v>
      </c>
      <c r="BH8" s="34">
        <v>7</v>
      </c>
      <c r="BI8" s="34">
        <v>0.22</v>
      </c>
      <c r="BJ8" s="34">
        <v>24</v>
      </c>
      <c r="BK8" s="6">
        <v>49</v>
      </c>
      <c r="BL8" s="6">
        <v>2</v>
      </c>
      <c r="BM8" s="18">
        <v>14.3</v>
      </c>
      <c r="BN8" s="34">
        <v>1.51</v>
      </c>
      <c r="BO8" s="6">
        <v>76</v>
      </c>
      <c r="BP8" s="6">
        <v>161</v>
      </c>
    </row>
    <row r="9" spans="1:68">
      <c r="A9" s="159" t="s">
        <v>291</v>
      </c>
      <c r="B9" s="22">
        <v>898408.3</v>
      </c>
      <c r="C9" s="22">
        <v>6245188.1399999997</v>
      </c>
      <c r="D9" s="24">
        <v>56.184387999999998</v>
      </c>
      <c r="E9" s="24">
        <v>-92.576237000000006</v>
      </c>
      <c r="F9" s="18">
        <v>14.45</v>
      </c>
      <c r="G9" s="6">
        <v>14.55</v>
      </c>
      <c r="H9" s="6" t="s">
        <v>270</v>
      </c>
      <c r="I9" s="18" t="s">
        <v>219</v>
      </c>
      <c r="J9" s="34">
        <v>7.57</v>
      </c>
      <c r="K9" s="34">
        <v>20.6</v>
      </c>
      <c r="L9" s="34">
        <v>2.77</v>
      </c>
      <c r="M9" s="34">
        <v>2.02</v>
      </c>
      <c r="N9" s="18">
        <v>21.6</v>
      </c>
      <c r="O9" s="34">
        <v>5.3</v>
      </c>
      <c r="P9" s="34">
        <v>0.05</v>
      </c>
      <c r="Q9" s="34">
        <v>1.19</v>
      </c>
      <c r="R9" s="34">
        <v>0.13</v>
      </c>
      <c r="S9" s="18">
        <v>38.6</v>
      </c>
      <c r="T9" s="34">
        <v>0.42</v>
      </c>
      <c r="U9" s="34">
        <v>100.25</v>
      </c>
      <c r="V9" s="6" t="s">
        <v>446</v>
      </c>
      <c r="W9" s="18">
        <v>3</v>
      </c>
      <c r="X9" s="6">
        <v>349</v>
      </c>
      <c r="Y9" s="18">
        <v>1.3</v>
      </c>
      <c r="Z9" s="6" t="s">
        <v>446</v>
      </c>
      <c r="AA9" s="18">
        <v>0.4</v>
      </c>
      <c r="AB9" s="6">
        <v>43</v>
      </c>
      <c r="AC9" s="18">
        <v>8.6</v>
      </c>
      <c r="AD9" s="6">
        <v>49</v>
      </c>
      <c r="AE9" s="18">
        <v>2.2000000000000002</v>
      </c>
      <c r="AF9" s="18">
        <v>16.8</v>
      </c>
      <c r="AG9" s="34">
        <v>2.65</v>
      </c>
      <c r="AH9" s="34">
        <v>1.58</v>
      </c>
      <c r="AI9" s="34">
        <v>0.69</v>
      </c>
      <c r="AJ9" s="6">
        <v>11.3</v>
      </c>
      <c r="AK9" s="34">
        <v>3.2</v>
      </c>
      <c r="AL9" s="18">
        <v>0.8</v>
      </c>
      <c r="AM9" s="18">
        <v>12.3</v>
      </c>
      <c r="AN9" s="18">
        <v>0.6</v>
      </c>
      <c r="AO9" s="34">
        <v>0.61</v>
      </c>
      <c r="AP9" s="6">
        <v>20</v>
      </c>
      <c r="AQ9" s="34">
        <v>0.23</v>
      </c>
      <c r="AR9" s="6" t="s">
        <v>446</v>
      </c>
      <c r="AS9" s="6">
        <v>9</v>
      </c>
      <c r="AT9" s="18">
        <v>20.2</v>
      </c>
      <c r="AU9" s="6">
        <v>29</v>
      </c>
      <c r="AV9" s="18">
        <v>20</v>
      </c>
      <c r="AW9" s="34">
        <v>5.67</v>
      </c>
      <c r="AX9" s="18">
        <v>64.8</v>
      </c>
      <c r="AY9" s="6">
        <v>2</v>
      </c>
      <c r="AZ9" s="22">
        <v>6</v>
      </c>
      <c r="BA9" s="6" t="s">
        <v>443</v>
      </c>
      <c r="BB9" s="34">
        <v>3.49</v>
      </c>
      <c r="BC9" s="18">
        <v>1.1000000000000001</v>
      </c>
      <c r="BD9" s="6">
        <v>221</v>
      </c>
      <c r="BE9" s="34">
        <v>0.6</v>
      </c>
      <c r="BF9" s="34">
        <v>0.45</v>
      </c>
      <c r="BG9" s="6" t="s">
        <v>446</v>
      </c>
      <c r="BH9" s="34">
        <v>7.63</v>
      </c>
      <c r="BI9" s="34">
        <v>0.21</v>
      </c>
      <c r="BJ9" s="34">
        <v>1.99</v>
      </c>
      <c r="BK9" s="6">
        <v>47</v>
      </c>
      <c r="BL9" s="6">
        <v>5</v>
      </c>
      <c r="BM9" s="18">
        <v>14.6</v>
      </c>
      <c r="BN9" s="34">
        <v>1.29</v>
      </c>
      <c r="BO9" s="6">
        <v>75</v>
      </c>
      <c r="BP9" s="6">
        <v>411</v>
      </c>
    </row>
    <row r="10" spans="1:68">
      <c r="A10" s="159" t="s">
        <v>292</v>
      </c>
      <c r="B10" s="22">
        <v>898408.3</v>
      </c>
      <c r="C10" s="22">
        <v>6245188.1399999997</v>
      </c>
      <c r="D10" s="24">
        <v>56.184387999999998</v>
      </c>
      <c r="E10" s="24">
        <v>-92.576237000000006</v>
      </c>
      <c r="F10" s="18">
        <v>16.149999999999999</v>
      </c>
      <c r="G10" s="6">
        <v>16.25</v>
      </c>
      <c r="H10" s="6" t="s">
        <v>273</v>
      </c>
      <c r="I10" s="18" t="s">
        <v>219</v>
      </c>
      <c r="J10" s="34">
        <v>7.27</v>
      </c>
      <c r="K10" s="34">
        <v>21</v>
      </c>
      <c r="L10" s="34">
        <v>2.56</v>
      </c>
      <c r="M10" s="34">
        <v>1.98</v>
      </c>
      <c r="N10" s="18">
        <v>22</v>
      </c>
      <c r="O10" s="34">
        <v>5.48</v>
      </c>
      <c r="P10" s="34">
        <v>0.04</v>
      </c>
      <c r="Q10" s="34">
        <v>1.18</v>
      </c>
      <c r="R10" s="34">
        <v>0.1</v>
      </c>
      <c r="S10" s="18">
        <v>38.200000000000003</v>
      </c>
      <c r="T10" s="34">
        <v>0.41</v>
      </c>
      <c r="U10" s="34">
        <v>100.22</v>
      </c>
      <c r="V10" s="6" t="s">
        <v>446</v>
      </c>
      <c r="W10" s="18">
        <v>2.7</v>
      </c>
      <c r="X10" s="6">
        <v>376</v>
      </c>
      <c r="Y10" s="18">
        <v>1.5</v>
      </c>
      <c r="Z10" s="6" t="s">
        <v>446</v>
      </c>
      <c r="AA10" s="18" t="s">
        <v>446</v>
      </c>
      <c r="AB10" s="6">
        <v>41</v>
      </c>
      <c r="AC10" s="18">
        <v>7.3</v>
      </c>
      <c r="AD10" s="6">
        <v>44</v>
      </c>
      <c r="AE10" s="18">
        <v>1.9</v>
      </c>
      <c r="AF10" s="18">
        <v>14.5</v>
      </c>
      <c r="AG10" s="34">
        <v>2.74</v>
      </c>
      <c r="AH10" s="34">
        <v>1.44</v>
      </c>
      <c r="AI10" s="34">
        <v>0.65</v>
      </c>
      <c r="AJ10" s="6">
        <v>11.6</v>
      </c>
      <c r="AK10" s="34">
        <v>3.25</v>
      </c>
      <c r="AL10" s="18">
        <v>0.8</v>
      </c>
      <c r="AM10" s="18">
        <v>5.4</v>
      </c>
      <c r="AN10" s="18">
        <v>1.1000000000000001</v>
      </c>
      <c r="AO10" s="34">
        <v>0.56999999999999995</v>
      </c>
      <c r="AP10" s="6">
        <v>19</v>
      </c>
      <c r="AQ10" s="34">
        <v>0.16</v>
      </c>
      <c r="AR10" s="6" t="s">
        <v>446</v>
      </c>
      <c r="AS10" s="6">
        <v>8</v>
      </c>
      <c r="AT10" s="18">
        <v>19.3</v>
      </c>
      <c r="AU10" s="6">
        <v>24</v>
      </c>
      <c r="AV10" s="18">
        <v>19.399999999999999</v>
      </c>
      <c r="AW10" s="34">
        <v>5.56</v>
      </c>
      <c r="AX10" s="18">
        <v>61.5</v>
      </c>
      <c r="AY10" s="6">
        <v>1</v>
      </c>
      <c r="AZ10" s="22">
        <v>6</v>
      </c>
      <c r="BA10" s="6">
        <v>3</v>
      </c>
      <c r="BB10" s="34">
        <v>4.16</v>
      </c>
      <c r="BC10" s="18">
        <v>0.6</v>
      </c>
      <c r="BD10" s="6">
        <v>216</v>
      </c>
      <c r="BE10" s="34">
        <v>0.62</v>
      </c>
      <c r="BF10" s="34">
        <v>0.42</v>
      </c>
      <c r="BG10" s="6" t="s">
        <v>446</v>
      </c>
      <c r="BH10" s="34">
        <v>6.51</v>
      </c>
      <c r="BI10" s="34">
        <v>0.24</v>
      </c>
      <c r="BJ10" s="34">
        <v>1.47</v>
      </c>
      <c r="BK10" s="6">
        <v>42</v>
      </c>
      <c r="BL10" s="6">
        <v>1</v>
      </c>
      <c r="BM10" s="18">
        <v>13.9</v>
      </c>
      <c r="BN10" s="34">
        <v>1.29</v>
      </c>
      <c r="BO10" s="6">
        <v>75</v>
      </c>
      <c r="BP10" s="6">
        <v>168</v>
      </c>
    </row>
    <row r="11" spans="1:68">
      <c r="A11" s="159" t="s">
        <v>293</v>
      </c>
      <c r="B11" s="22">
        <v>898408.3</v>
      </c>
      <c r="C11" s="22">
        <v>6245188.1399999997</v>
      </c>
      <c r="D11" s="24">
        <v>56.184387999999998</v>
      </c>
      <c r="E11" s="24">
        <v>-92.576237000000006</v>
      </c>
      <c r="F11" s="18">
        <v>17.350000000000001</v>
      </c>
      <c r="G11" s="6">
        <v>17.45</v>
      </c>
      <c r="H11" s="6" t="s">
        <v>275</v>
      </c>
      <c r="I11" s="18" t="s">
        <v>219</v>
      </c>
      <c r="J11" s="34">
        <v>8.9700000000000006</v>
      </c>
      <c r="K11" s="34">
        <v>19.100000000000001</v>
      </c>
      <c r="L11" s="34">
        <v>3.4</v>
      </c>
      <c r="M11" s="34">
        <v>2.48</v>
      </c>
      <c r="N11" s="18">
        <v>21.4</v>
      </c>
      <c r="O11" s="34">
        <v>5.49</v>
      </c>
      <c r="P11" s="34">
        <v>0.05</v>
      </c>
      <c r="Q11" s="34">
        <v>0.96</v>
      </c>
      <c r="R11" s="34">
        <v>0.1</v>
      </c>
      <c r="S11" s="18">
        <v>37.799999999999997</v>
      </c>
      <c r="T11" s="34">
        <v>0.45</v>
      </c>
      <c r="U11" s="34">
        <v>100.2</v>
      </c>
      <c r="V11" s="6" t="s">
        <v>446</v>
      </c>
      <c r="W11" s="18">
        <v>3.5</v>
      </c>
      <c r="X11" s="6">
        <v>412</v>
      </c>
      <c r="Y11" s="18">
        <v>2.2000000000000002</v>
      </c>
      <c r="Z11" s="6">
        <v>0.1</v>
      </c>
      <c r="AA11" s="18">
        <v>0.2</v>
      </c>
      <c r="AB11" s="6">
        <v>51</v>
      </c>
      <c r="AC11" s="18">
        <v>10.8</v>
      </c>
      <c r="AD11" s="6">
        <v>57</v>
      </c>
      <c r="AE11" s="18">
        <v>3.1</v>
      </c>
      <c r="AF11" s="18">
        <v>21.7</v>
      </c>
      <c r="AG11" s="34">
        <v>2.98</v>
      </c>
      <c r="AH11" s="34">
        <v>1.58</v>
      </c>
      <c r="AI11" s="34">
        <v>0.81</v>
      </c>
      <c r="AJ11" s="6">
        <v>13.8</v>
      </c>
      <c r="AK11" s="34">
        <v>3.76</v>
      </c>
      <c r="AL11" s="18">
        <v>0.6</v>
      </c>
      <c r="AM11" s="18">
        <v>4.3</v>
      </c>
      <c r="AN11" s="18">
        <v>1.2</v>
      </c>
      <c r="AO11" s="34">
        <v>0.53</v>
      </c>
      <c r="AP11" s="6">
        <v>24</v>
      </c>
      <c r="AQ11" s="34">
        <v>0.23</v>
      </c>
      <c r="AR11" s="6" t="s">
        <v>446</v>
      </c>
      <c r="AS11" s="6">
        <v>9</v>
      </c>
      <c r="AT11" s="18">
        <v>22.2</v>
      </c>
      <c r="AU11" s="6">
        <v>35</v>
      </c>
      <c r="AV11" s="18">
        <v>24</v>
      </c>
      <c r="AW11" s="34">
        <v>7.02</v>
      </c>
      <c r="AX11" s="18">
        <v>84.5</v>
      </c>
      <c r="AY11" s="6">
        <v>1</v>
      </c>
      <c r="AZ11" s="22">
        <v>7</v>
      </c>
      <c r="BA11" s="6">
        <v>3</v>
      </c>
      <c r="BB11" s="34">
        <v>4.2699999999999996</v>
      </c>
      <c r="BC11" s="18">
        <v>1.8</v>
      </c>
      <c r="BD11" s="6">
        <v>200</v>
      </c>
      <c r="BE11" s="34">
        <v>0.65</v>
      </c>
      <c r="BF11" s="34">
        <v>0.5</v>
      </c>
      <c r="BG11" s="6">
        <v>0.3</v>
      </c>
      <c r="BH11" s="34">
        <v>9.14</v>
      </c>
      <c r="BI11" s="34">
        <v>0.22</v>
      </c>
      <c r="BJ11" s="34">
        <v>2.04</v>
      </c>
      <c r="BK11" s="6">
        <v>60</v>
      </c>
      <c r="BL11" s="6">
        <v>1</v>
      </c>
      <c r="BM11" s="18">
        <v>14.6</v>
      </c>
      <c r="BN11" s="34">
        <v>1.42</v>
      </c>
      <c r="BO11" s="6">
        <v>95</v>
      </c>
      <c r="BP11" s="6">
        <v>141</v>
      </c>
    </row>
    <row r="12" spans="1:68">
      <c r="A12" s="159" t="s">
        <v>294</v>
      </c>
      <c r="B12" s="22">
        <v>898408.3</v>
      </c>
      <c r="C12" s="22">
        <v>6245188.1399999997</v>
      </c>
      <c r="D12" s="24">
        <v>56.184387999999998</v>
      </c>
      <c r="E12" s="24">
        <v>-92.576237000000006</v>
      </c>
      <c r="F12" s="18">
        <v>19.05</v>
      </c>
      <c r="G12" s="6">
        <v>19.149999999999999</v>
      </c>
      <c r="H12" s="6" t="s">
        <v>277</v>
      </c>
      <c r="I12" s="18" t="s">
        <v>219</v>
      </c>
      <c r="J12" s="34">
        <v>8.57</v>
      </c>
      <c r="K12" s="34">
        <v>20.8</v>
      </c>
      <c r="L12" s="34">
        <v>3.32</v>
      </c>
      <c r="M12" s="34">
        <v>2.4300000000000002</v>
      </c>
      <c r="N12" s="18">
        <v>22.6</v>
      </c>
      <c r="O12" s="34">
        <v>5.82</v>
      </c>
      <c r="P12" s="34">
        <v>0.05</v>
      </c>
      <c r="Q12" s="34">
        <v>0.87</v>
      </c>
      <c r="R12" s="34">
        <v>0.1</v>
      </c>
      <c r="S12" s="18">
        <v>35.200000000000003</v>
      </c>
      <c r="T12" s="34">
        <v>0.42</v>
      </c>
      <c r="U12" s="34">
        <v>100.18</v>
      </c>
      <c r="V12" s="6" t="s">
        <v>446</v>
      </c>
      <c r="W12" s="18">
        <v>3.2</v>
      </c>
      <c r="X12" s="6">
        <v>336</v>
      </c>
      <c r="Y12" s="18">
        <v>1.5</v>
      </c>
      <c r="Z12" s="6" t="s">
        <v>446</v>
      </c>
      <c r="AA12" s="18" t="s">
        <v>446</v>
      </c>
      <c r="AB12" s="6">
        <v>46</v>
      </c>
      <c r="AC12" s="18">
        <v>10.1</v>
      </c>
      <c r="AD12" s="6">
        <v>53</v>
      </c>
      <c r="AE12" s="18">
        <v>2.9</v>
      </c>
      <c r="AF12" s="18">
        <v>16.5</v>
      </c>
      <c r="AG12" s="34">
        <v>2.86</v>
      </c>
      <c r="AH12" s="34">
        <v>1.5</v>
      </c>
      <c r="AI12" s="34">
        <v>0.76</v>
      </c>
      <c r="AJ12" s="6">
        <v>13.1</v>
      </c>
      <c r="AK12" s="34">
        <v>3.22</v>
      </c>
      <c r="AL12" s="18">
        <v>1.1000000000000001</v>
      </c>
      <c r="AM12" s="18">
        <v>3.1</v>
      </c>
      <c r="AN12" s="18">
        <v>1.4</v>
      </c>
      <c r="AO12" s="34">
        <v>0.46</v>
      </c>
      <c r="AP12" s="6">
        <v>21</v>
      </c>
      <c r="AQ12" s="34">
        <v>0.17</v>
      </c>
      <c r="AR12" s="6" t="s">
        <v>446</v>
      </c>
      <c r="AS12" s="6">
        <v>8</v>
      </c>
      <c r="AT12" s="18">
        <v>20.8</v>
      </c>
      <c r="AU12" s="6">
        <v>33</v>
      </c>
      <c r="AV12" s="18">
        <v>20.5</v>
      </c>
      <c r="AW12" s="34">
        <v>6.21</v>
      </c>
      <c r="AX12" s="18">
        <v>78.7</v>
      </c>
      <c r="AY12" s="6" t="s">
        <v>443</v>
      </c>
      <c r="AZ12" s="22">
        <v>7</v>
      </c>
      <c r="BA12" s="6" t="s">
        <v>443</v>
      </c>
      <c r="BB12" s="34">
        <v>3.49</v>
      </c>
      <c r="BC12" s="18">
        <v>0.9</v>
      </c>
      <c r="BD12" s="6">
        <v>191</v>
      </c>
      <c r="BE12" s="34">
        <v>0.57999999999999996</v>
      </c>
      <c r="BF12" s="34">
        <v>0.41</v>
      </c>
      <c r="BG12" s="6" t="s">
        <v>446</v>
      </c>
      <c r="BH12" s="34">
        <v>8.59</v>
      </c>
      <c r="BI12" s="34">
        <v>0.22</v>
      </c>
      <c r="BJ12" s="34">
        <v>1.8</v>
      </c>
      <c r="BK12" s="6">
        <v>58</v>
      </c>
      <c r="BL12" s="6">
        <v>1</v>
      </c>
      <c r="BM12" s="18">
        <v>13.6</v>
      </c>
      <c r="BN12" s="34">
        <v>1.32</v>
      </c>
      <c r="BO12" s="6">
        <v>89</v>
      </c>
      <c r="BP12" s="6">
        <v>108</v>
      </c>
    </row>
    <row r="13" spans="1:68">
      <c r="A13" s="159" t="s">
        <v>295</v>
      </c>
      <c r="B13" s="22">
        <v>898408.3</v>
      </c>
      <c r="C13" s="22">
        <v>6245188.1399999997</v>
      </c>
      <c r="D13" s="24">
        <v>56.184387999999998</v>
      </c>
      <c r="E13" s="24">
        <v>-92.576237000000006</v>
      </c>
      <c r="F13" s="18">
        <v>21.05</v>
      </c>
      <c r="G13" s="6">
        <v>21.15</v>
      </c>
      <c r="H13" s="6" t="s">
        <v>278</v>
      </c>
      <c r="I13" s="18" t="s">
        <v>219</v>
      </c>
      <c r="J13" s="34">
        <v>8.8000000000000007</v>
      </c>
      <c r="K13" s="34">
        <v>18.7</v>
      </c>
      <c r="L13" s="34">
        <v>3.38</v>
      </c>
      <c r="M13" s="34">
        <v>2.15</v>
      </c>
      <c r="N13" s="18">
        <v>20.2</v>
      </c>
      <c r="O13" s="34">
        <v>4.59</v>
      </c>
      <c r="P13" s="34">
        <v>0.05</v>
      </c>
      <c r="Q13" s="34">
        <v>1.06</v>
      </c>
      <c r="R13" s="34">
        <v>0.1</v>
      </c>
      <c r="S13" s="18">
        <v>40.700000000000003</v>
      </c>
      <c r="T13" s="34">
        <v>0.49</v>
      </c>
      <c r="U13" s="34">
        <v>100.22</v>
      </c>
      <c r="V13" s="6" t="s">
        <v>446</v>
      </c>
      <c r="W13" s="18">
        <v>4.5999999999999996</v>
      </c>
      <c r="X13" s="6">
        <v>393</v>
      </c>
      <c r="Y13" s="18">
        <v>2</v>
      </c>
      <c r="Z13" s="6">
        <v>0.1</v>
      </c>
      <c r="AA13" s="18">
        <v>0.3</v>
      </c>
      <c r="AB13" s="6">
        <v>54</v>
      </c>
      <c r="AC13" s="18">
        <v>10.5</v>
      </c>
      <c r="AD13" s="6">
        <v>64</v>
      </c>
      <c r="AE13" s="18">
        <v>3</v>
      </c>
      <c r="AF13" s="18">
        <v>17.2</v>
      </c>
      <c r="AG13" s="34">
        <v>3.21</v>
      </c>
      <c r="AH13" s="34">
        <v>1.53</v>
      </c>
      <c r="AI13" s="34">
        <v>0.92</v>
      </c>
      <c r="AJ13" s="6">
        <v>13.2</v>
      </c>
      <c r="AK13" s="34">
        <v>3.89</v>
      </c>
      <c r="AL13" s="18">
        <v>0.9</v>
      </c>
      <c r="AM13" s="18">
        <v>5</v>
      </c>
      <c r="AN13" s="18">
        <v>0.7</v>
      </c>
      <c r="AO13" s="34">
        <v>0.55000000000000004</v>
      </c>
      <c r="AP13" s="6">
        <v>25</v>
      </c>
      <c r="AQ13" s="34">
        <v>0.24</v>
      </c>
      <c r="AR13" s="6" t="s">
        <v>446</v>
      </c>
      <c r="AS13" s="6">
        <v>10</v>
      </c>
      <c r="AT13" s="18">
        <v>24.9</v>
      </c>
      <c r="AU13" s="6">
        <v>37</v>
      </c>
      <c r="AV13" s="18">
        <v>24.1</v>
      </c>
      <c r="AW13" s="34">
        <v>6.97</v>
      </c>
      <c r="AX13" s="18">
        <v>78.599999999999994</v>
      </c>
      <c r="AY13" s="6">
        <v>1</v>
      </c>
      <c r="AZ13" s="22">
        <v>7</v>
      </c>
      <c r="BA13" s="6">
        <v>12</v>
      </c>
      <c r="BB13" s="34">
        <v>4.16</v>
      </c>
      <c r="BC13" s="18">
        <v>1.1000000000000001</v>
      </c>
      <c r="BD13" s="6">
        <v>225</v>
      </c>
      <c r="BE13" s="34">
        <v>0.78</v>
      </c>
      <c r="BF13" s="34">
        <v>0.51</v>
      </c>
      <c r="BG13" s="6" t="s">
        <v>446</v>
      </c>
      <c r="BH13" s="34">
        <v>9.5</v>
      </c>
      <c r="BI13" s="34">
        <v>0.22</v>
      </c>
      <c r="BJ13" s="34">
        <v>2.1</v>
      </c>
      <c r="BK13" s="6">
        <v>57</v>
      </c>
      <c r="BL13" s="6">
        <v>7</v>
      </c>
      <c r="BM13" s="18">
        <v>15.6</v>
      </c>
      <c r="BN13" s="34">
        <v>1.56</v>
      </c>
      <c r="BO13" s="6">
        <v>92</v>
      </c>
      <c r="BP13" s="6">
        <v>166</v>
      </c>
    </row>
    <row r="14" spans="1:68">
      <c r="A14" s="159" t="s">
        <v>296</v>
      </c>
      <c r="B14" s="22">
        <v>898408.3</v>
      </c>
      <c r="C14" s="22">
        <v>6245188.1399999997</v>
      </c>
      <c r="D14" s="24">
        <v>56.184387999999998</v>
      </c>
      <c r="E14" s="24">
        <v>-92.576237000000006</v>
      </c>
      <c r="F14" s="18">
        <v>23.05</v>
      </c>
      <c r="G14" s="6">
        <v>23.15</v>
      </c>
      <c r="H14" s="6" t="s">
        <v>279</v>
      </c>
      <c r="I14" s="18" t="s">
        <v>219</v>
      </c>
      <c r="J14" s="34">
        <v>9.3800000000000008</v>
      </c>
      <c r="K14" s="34">
        <v>16.2</v>
      </c>
      <c r="L14" s="34">
        <v>3.56</v>
      </c>
      <c r="M14" s="34">
        <v>2.35</v>
      </c>
      <c r="N14" s="18">
        <v>19</v>
      </c>
      <c r="O14" s="34">
        <v>4.6900000000000004</v>
      </c>
      <c r="P14" s="34">
        <v>0.06</v>
      </c>
      <c r="Q14" s="34">
        <v>1.04</v>
      </c>
      <c r="R14" s="34">
        <v>0.11</v>
      </c>
      <c r="S14" s="18">
        <v>43.3</v>
      </c>
      <c r="T14" s="34">
        <v>0.54</v>
      </c>
      <c r="U14" s="34">
        <v>100.23</v>
      </c>
      <c r="V14" s="6" t="s">
        <v>446</v>
      </c>
      <c r="W14" s="18">
        <v>3.7</v>
      </c>
      <c r="X14" s="6">
        <v>404</v>
      </c>
      <c r="Y14" s="18">
        <v>2</v>
      </c>
      <c r="Z14" s="6">
        <v>0.1</v>
      </c>
      <c r="AA14" s="18">
        <v>0.2</v>
      </c>
      <c r="AB14" s="6">
        <v>58</v>
      </c>
      <c r="AC14" s="18">
        <v>11.3</v>
      </c>
      <c r="AD14" s="6">
        <v>61</v>
      </c>
      <c r="AE14" s="18">
        <v>3.4</v>
      </c>
      <c r="AF14" s="18">
        <v>20.7</v>
      </c>
      <c r="AG14" s="34">
        <v>3.56</v>
      </c>
      <c r="AH14" s="34">
        <v>1.78</v>
      </c>
      <c r="AI14" s="34">
        <v>0.92</v>
      </c>
      <c r="AJ14" s="6">
        <v>14.1</v>
      </c>
      <c r="AK14" s="34">
        <v>4.3499999999999996</v>
      </c>
      <c r="AL14" s="18">
        <v>1</v>
      </c>
      <c r="AM14" s="18">
        <v>6.1</v>
      </c>
      <c r="AN14" s="18">
        <v>1.3</v>
      </c>
      <c r="AO14" s="34">
        <v>0.68</v>
      </c>
      <c r="AP14" s="6">
        <v>26</v>
      </c>
      <c r="AQ14" s="34">
        <v>0.23</v>
      </c>
      <c r="AR14" s="6" t="s">
        <v>446</v>
      </c>
      <c r="AS14" s="6">
        <v>11</v>
      </c>
      <c r="AT14" s="18">
        <v>26.8</v>
      </c>
      <c r="AU14" s="6">
        <v>35</v>
      </c>
      <c r="AV14" s="18">
        <v>26.2</v>
      </c>
      <c r="AW14" s="34">
        <v>7.6</v>
      </c>
      <c r="AX14" s="18">
        <v>84.4</v>
      </c>
      <c r="AY14" s="6">
        <v>1</v>
      </c>
      <c r="AZ14" s="22">
        <v>8</v>
      </c>
      <c r="BA14" s="6">
        <v>3</v>
      </c>
      <c r="BB14" s="34">
        <v>4.91</v>
      </c>
      <c r="BC14" s="18">
        <v>1.3</v>
      </c>
      <c r="BD14" s="6">
        <v>204</v>
      </c>
      <c r="BE14" s="34">
        <v>0.72</v>
      </c>
      <c r="BF14" s="34">
        <v>0.56000000000000005</v>
      </c>
      <c r="BG14" s="6" t="s">
        <v>446</v>
      </c>
      <c r="BH14" s="34">
        <v>11.2</v>
      </c>
      <c r="BI14" s="34">
        <v>0.31</v>
      </c>
      <c r="BJ14" s="34">
        <v>3.87</v>
      </c>
      <c r="BK14" s="6">
        <v>65</v>
      </c>
      <c r="BL14" s="6">
        <v>1</v>
      </c>
      <c r="BM14" s="18">
        <v>16.8</v>
      </c>
      <c r="BN14" s="34">
        <v>1.7</v>
      </c>
      <c r="BO14" s="6">
        <v>81</v>
      </c>
      <c r="BP14" s="6">
        <v>213</v>
      </c>
    </row>
    <row r="15" spans="1:68">
      <c r="A15" s="159" t="s">
        <v>299</v>
      </c>
      <c r="B15" s="22">
        <v>898408.3</v>
      </c>
      <c r="C15" s="22">
        <v>6245188.1399999997</v>
      </c>
      <c r="D15" s="24">
        <v>56.184387999999998</v>
      </c>
      <c r="E15" s="24">
        <v>-92.576237000000006</v>
      </c>
      <c r="F15" s="18">
        <v>26.7</v>
      </c>
      <c r="G15" s="6">
        <v>26.8</v>
      </c>
      <c r="H15" s="6" t="s">
        <v>280</v>
      </c>
      <c r="I15" s="18" t="s">
        <v>219</v>
      </c>
      <c r="J15" s="34">
        <v>13</v>
      </c>
      <c r="K15" s="34">
        <v>11.2</v>
      </c>
      <c r="L15" s="34">
        <v>5.53</v>
      </c>
      <c r="M15" s="34">
        <v>3.02</v>
      </c>
      <c r="N15" s="18">
        <v>14.4</v>
      </c>
      <c r="O15" s="34">
        <v>4.1399999999999997</v>
      </c>
      <c r="P15" s="34">
        <v>7.0000000000000007E-2</v>
      </c>
      <c r="Q15" s="34">
        <v>1.68</v>
      </c>
      <c r="R15" s="34">
        <v>0.15</v>
      </c>
      <c r="S15" s="18">
        <v>46.4</v>
      </c>
      <c r="T15" s="34">
        <v>0.56000000000000005</v>
      </c>
      <c r="U15" s="34">
        <v>100.15</v>
      </c>
      <c r="V15" s="6" t="s">
        <v>446</v>
      </c>
      <c r="W15" s="18">
        <v>3.7</v>
      </c>
      <c r="X15" s="6">
        <v>586</v>
      </c>
      <c r="Y15" s="18">
        <v>1.5</v>
      </c>
      <c r="Z15" s="6">
        <v>0.2</v>
      </c>
      <c r="AA15" s="18" t="s">
        <v>446</v>
      </c>
      <c r="AB15" s="6">
        <v>72</v>
      </c>
      <c r="AC15" s="18">
        <v>17</v>
      </c>
      <c r="AD15" s="6">
        <v>88</v>
      </c>
      <c r="AE15" s="18">
        <v>5.2</v>
      </c>
      <c r="AF15" s="18">
        <v>36.1</v>
      </c>
      <c r="AG15" s="34">
        <v>3.6</v>
      </c>
      <c r="AH15" s="34">
        <v>1.76</v>
      </c>
      <c r="AI15" s="34">
        <v>1</v>
      </c>
      <c r="AJ15" s="6">
        <v>19.7</v>
      </c>
      <c r="AK15" s="34">
        <v>4.83</v>
      </c>
      <c r="AL15" s="18">
        <v>1.2</v>
      </c>
      <c r="AM15" s="18">
        <v>3.6</v>
      </c>
      <c r="AN15" s="18">
        <v>0.9</v>
      </c>
      <c r="AO15" s="34">
        <v>0.71</v>
      </c>
      <c r="AP15" s="6">
        <v>35</v>
      </c>
      <c r="AQ15" s="34">
        <v>0.28999999999999998</v>
      </c>
      <c r="AR15" s="6" t="s">
        <v>446</v>
      </c>
      <c r="AS15" s="6">
        <v>11</v>
      </c>
      <c r="AT15" s="18">
        <v>30.6</v>
      </c>
      <c r="AU15" s="6">
        <v>47</v>
      </c>
      <c r="AV15" s="18">
        <v>32.299999999999997</v>
      </c>
      <c r="AW15" s="34">
        <v>8.66</v>
      </c>
      <c r="AX15" s="18">
        <v>124</v>
      </c>
      <c r="AY15" s="6">
        <v>1</v>
      </c>
      <c r="AZ15" s="22">
        <v>11</v>
      </c>
      <c r="BA15" s="6">
        <v>4</v>
      </c>
      <c r="BB15" s="34">
        <v>5.84</v>
      </c>
      <c r="BC15" s="18">
        <v>1.1000000000000001</v>
      </c>
      <c r="BD15" s="6">
        <v>246</v>
      </c>
      <c r="BE15" s="34">
        <v>0.76</v>
      </c>
      <c r="BF15" s="34">
        <v>0.56999999999999995</v>
      </c>
      <c r="BG15" s="6" t="s">
        <v>446</v>
      </c>
      <c r="BH15" s="34">
        <v>13.8</v>
      </c>
      <c r="BI15" s="34">
        <v>0.28999999999999998</v>
      </c>
      <c r="BJ15" s="34">
        <v>2.14</v>
      </c>
      <c r="BK15" s="6">
        <v>91</v>
      </c>
      <c r="BL15" s="6">
        <v>2</v>
      </c>
      <c r="BM15" s="18">
        <v>18.5</v>
      </c>
      <c r="BN15" s="34">
        <v>1.75</v>
      </c>
      <c r="BO15" s="6">
        <v>125</v>
      </c>
      <c r="BP15" s="6">
        <v>126</v>
      </c>
    </row>
    <row r="16" spans="1:68">
      <c r="A16" s="159" t="s">
        <v>302</v>
      </c>
      <c r="B16" s="22">
        <v>898408.3</v>
      </c>
      <c r="C16" s="22">
        <v>6245188.1399999997</v>
      </c>
      <c r="D16" s="24">
        <v>56.184387999999998</v>
      </c>
      <c r="E16" s="24">
        <v>-92.576237000000006</v>
      </c>
      <c r="F16" s="18">
        <v>27</v>
      </c>
      <c r="G16" s="6">
        <v>27.1</v>
      </c>
      <c r="H16" s="6" t="s">
        <v>281</v>
      </c>
      <c r="I16" s="18" t="s">
        <v>219</v>
      </c>
      <c r="J16" s="34">
        <v>12.3</v>
      </c>
      <c r="K16" s="34">
        <v>12.3</v>
      </c>
      <c r="L16" s="34">
        <v>4.97</v>
      </c>
      <c r="M16" s="34">
        <v>2.86</v>
      </c>
      <c r="N16" s="18">
        <v>15.3</v>
      </c>
      <c r="O16" s="34">
        <v>4.3099999999999996</v>
      </c>
      <c r="P16" s="34">
        <v>0.06</v>
      </c>
      <c r="Q16" s="34">
        <v>1.57</v>
      </c>
      <c r="R16" s="34">
        <v>0.18</v>
      </c>
      <c r="S16" s="18">
        <v>45.7</v>
      </c>
      <c r="T16" s="34">
        <v>0.53</v>
      </c>
      <c r="U16" s="34">
        <v>100.08</v>
      </c>
      <c r="V16" s="6" t="s">
        <v>446</v>
      </c>
      <c r="W16" s="18">
        <v>5.2</v>
      </c>
      <c r="X16" s="6">
        <v>568</v>
      </c>
      <c r="Y16" s="18">
        <v>2</v>
      </c>
      <c r="Z16" s="6">
        <v>0.1</v>
      </c>
      <c r="AA16" s="18">
        <v>0.3</v>
      </c>
      <c r="AB16" s="6">
        <v>70</v>
      </c>
      <c r="AC16" s="18">
        <v>15.6</v>
      </c>
      <c r="AD16" s="6">
        <v>79</v>
      </c>
      <c r="AE16" s="18">
        <v>5</v>
      </c>
      <c r="AF16" s="18">
        <v>31.3</v>
      </c>
      <c r="AG16" s="34">
        <v>3.4</v>
      </c>
      <c r="AH16" s="34">
        <v>1.81</v>
      </c>
      <c r="AI16" s="34">
        <v>1.1200000000000001</v>
      </c>
      <c r="AJ16" s="6">
        <v>19.899999999999999</v>
      </c>
      <c r="AK16" s="34">
        <v>5.2</v>
      </c>
      <c r="AL16" s="18">
        <v>1</v>
      </c>
      <c r="AM16" s="18">
        <v>11.4</v>
      </c>
      <c r="AN16" s="18">
        <v>0.8</v>
      </c>
      <c r="AO16" s="34">
        <v>0.69</v>
      </c>
      <c r="AP16" s="6">
        <v>34</v>
      </c>
      <c r="AQ16" s="34">
        <v>0.28999999999999998</v>
      </c>
      <c r="AR16" s="6" t="s">
        <v>446</v>
      </c>
      <c r="AS16" s="6">
        <v>12</v>
      </c>
      <c r="AT16" s="18">
        <v>32</v>
      </c>
      <c r="AU16" s="6">
        <v>44</v>
      </c>
      <c r="AV16" s="18">
        <v>31.2</v>
      </c>
      <c r="AW16" s="34">
        <v>8.6</v>
      </c>
      <c r="AX16" s="18">
        <v>119</v>
      </c>
      <c r="AY16" s="6">
        <v>1</v>
      </c>
      <c r="AZ16" s="22">
        <v>10</v>
      </c>
      <c r="BA16" s="6">
        <v>13</v>
      </c>
      <c r="BB16" s="34">
        <v>5.36</v>
      </c>
      <c r="BC16" s="18">
        <v>1.4</v>
      </c>
      <c r="BD16" s="6">
        <v>250</v>
      </c>
      <c r="BE16" s="34">
        <v>0.85</v>
      </c>
      <c r="BF16" s="34">
        <v>0.6</v>
      </c>
      <c r="BG16" s="6" t="s">
        <v>446</v>
      </c>
      <c r="BH16" s="34">
        <v>13.5</v>
      </c>
      <c r="BI16" s="34">
        <v>0.24</v>
      </c>
      <c r="BJ16" s="34">
        <v>5.29</v>
      </c>
      <c r="BK16" s="6">
        <v>85</v>
      </c>
      <c r="BL16" s="6">
        <v>1</v>
      </c>
      <c r="BM16" s="18">
        <v>17</v>
      </c>
      <c r="BN16" s="34">
        <v>1.82</v>
      </c>
      <c r="BO16" s="6">
        <v>114</v>
      </c>
      <c r="BP16" s="6">
        <v>364</v>
      </c>
    </row>
    <row r="17" spans="1:68">
      <c r="A17" s="159" t="s">
        <v>303</v>
      </c>
      <c r="B17" s="22">
        <v>883245.25</v>
      </c>
      <c r="C17" s="22">
        <v>6252798.29</v>
      </c>
      <c r="D17" s="24">
        <v>56.264789999999998</v>
      </c>
      <c r="E17" s="24">
        <v>-92.808085000000005</v>
      </c>
      <c r="F17" s="18">
        <v>27.4</v>
      </c>
      <c r="G17" s="6">
        <v>27.5</v>
      </c>
      <c r="H17" s="6" t="s">
        <v>277</v>
      </c>
      <c r="I17" s="18" t="s">
        <v>219</v>
      </c>
      <c r="J17" s="34">
        <v>7.23</v>
      </c>
      <c r="K17" s="34">
        <v>21.5</v>
      </c>
      <c r="L17" s="34">
        <v>2.52</v>
      </c>
      <c r="M17" s="34">
        <v>2.02</v>
      </c>
      <c r="N17" s="18">
        <v>22.1</v>
      </c>
      <c r="O17" s="34">
        <v>5.36</v>
      </c>
      <c r="P17" s="34">
        <v>0.05</v>
      </c>
      <c r="Q17" s="34">
        <v>1.17</v>
      </c>
      <c r="R17" s="34">
        <v>0.1</v>
      </c>
      <c r="S17" s="18">
        <v>37.700000000000003</v>
      </c>
      <c r="T17" s="34">
        <v>0.42</v>
      </c>
      <c r="U17" s="34">
        <v>100.17</v>
      </c>
      <c r="V17" s="6" t="s">
        <v>446</v>
      </c>
      <c r="W17" s="18">
        <v>1.9</v>
      </c>
      <c r="X17" s="6">
        <v>337</v>
      </c>
      <c r="Y17" s="18">
        <v>1.1000000000000001</v>
      </c>
      <c r="Z17" s="6" t="s">
        <v>446</v>
      </c>
      <c r="AA17" s="18" t="s">
        <v>446</v>
      </c>
      <c r="AB17" s="6">
        <v>41</v>
      </c>
      <c r="AC17" s="18">
        <v>8.1</v>
      </c>
      <c r="AD17" s="6">
        <v>42</v>
      </c>
      <c r="AE17" s="18">
        <v>1.9</v>
      </c>
      <c r="AF17" s="18">
        <v>13.2</v>
      </c>
      <c r="AG17" s="34">
        <v>2.74</v>
      </c>
      <c r="AH17" s="34">
        <v>1.48</v>
      </c>
      <c r="AI17" s="34">
        <v>0.67</v>
      </c>
      <c r="AJ17" s="6">
        <v>10.6</v>
      </c>
      <c r="AK17" s="34">
        <v>4.05</v>
      </c>
      <c r="AL17" s="18">
        <v>0.9</v>
      </c>
      <c r="AM17" s="18">
        <v>4.4000000000000004</v>
      </c>
      <c r="AN17" s="18">
        <v>0.6</v>
      </c>
      <c r="AO17" s="34">
        <v>0.53</v>
      </c>
      <c r="AP17" s="6">
        <v>20</v>
      </c>
      <c r="AQ17" s="34">
        <v>0.12</v>
      </c>
      <c r="AR17" s="6" t="s">
        <v>446</v>
      </c>
      <c r="AS17" s="6">
        <v>8</v>
      </c>
      <c r="AT17" s="18">
        <v>19</v>
      </c>
      <c r="AU17" s="6">
        <v>27</v>
      </c>
      <c r="AV17" s="18">
        <v>18.399999999999999</v>
      </c>
      <c r="AW17" s="34">
        <v>5.7</v>
      </c>
      <c r="AX17" s="18">
        <v>59.8</v>
      </c>
      <c r="AY17" s="6">
        <v>1</v>
      </c>
      <c r="AZ17" s="22">
        <v>6</v>
      </c>
      <c r="BA17" s="6" t="s">
        <v>443</v>
      </c>
      <c r="BB17" s="34">
        <v>3.56</v>
      </c>
      <c r="BC17" s="18">
        <v>0.7</v>
      </c>
      <c r="BD17" s="6">
        <v>220</v>
      </c>
      <c r="BE17" s="34">
        <v>0.52</v>
      </c>
      <c r="BF17" s="34">
        <v>0.4</v>
      </c>
      <c r="BG17" s="6" t="s">
        <v>446</v>
      </c>
      <c r="BH17" s="34">
        <v>6.96</v>
      </c>
      <c r="BI17" s="34">
        <v>0.23</v>
      </c>
      <c r="BJ17" s="34">
        <v>2.33</v>
      </c>
      <c r="BK17" s="6">
        <v>45</v>
      </c>
      <c r="BL17" s="6">
        <v>8</v>
      </c>
      <c r="BM17" s="18">
        <v>13.8</v>
      </c>
      <c r="BN17" s="34">
        <v>1.45</v>
      </c>
      <c r="BO17" s="6">
        <v>66</v>
      </c>
      <c r="BP17" s="6">
        <v>145</v>
      </c>
    </row>
    <row r="18" spans="1:68">
      <c r="A18" s="159" t="s">
        <v>305</v>
      </c>
      <c r="B18" s="22">
        <v>883245.25</v>
      </c>
      <c r="C18" s="22">
        <v>6252798.29</v>
      </c>
      <c r="D18" s="24">
        <v>56.264789999999998</v>
      </c>
      <c r="E18" s="24">
        <v>-92.808085000000005</v>
      </c>
      <c r="F18" s="18">
        <v>25.2</v>
      </c>
      <c r="G18" s="6">
        <v>25.3</v>
      </c>
      <c r="H18" s="6" t="s">
        <v>275</v>
      </c>
      <c r="I18" s="18" t="s">
        <v>219</v>
      </c>
      <c r="J18" s="34">
        <v>6.56</v>
      </c>
      <c r="K18" s="34">
        <v>21</v>
      </c>
      <c r="L18" s="34">
        <v>2.21</v>
      </c>
      <c r="M18" s="34">
        <v>1.87</v>
      </c>
      <c r="N18" s="18">
        <v>22.3</v>
      </c>
      <c r="O18" s="34">
        <v>5.74</v>
      </c>
      <c r="P18" s="34">
        <v>0.04</v>
      </c>
      <c r="Q18" s="34">
        <v>1.1200000000000001</v>
      </c>
      <c r="R18" s="34">
        <v>0.09</v>
      </c>
      <c r="S18" s="18">
        <v>38.700000000000003</v>
      </c>
      <c r="T18" s="34">
        <v>0.39</v>
      </c>
      <c r="U18" s="34">
        <v>100.02</v>
      </c>
      <c r="V18" s="6" t="s">
        <v>446</v>
      </c>
      <c r="W18" s="18">
        <v>2.2999999999999998</v>
      </c>
      <c r="X18" s="6">
        <v>321</v>
      </c>
      <c r="Y18" s="18">
        <v>1</v>
      </c>
      <c r="Z18" s="6" t="s">
        <v>446</v>
      </c>
      <c r="AA18" s="18" t="s">
        <v>446</v>
      </c>
      <c r="AB18" s="6">
        <v>39</v>
      </c>
      <c r="AC18" s="18">
        <v>7.3</v>
      </c>
      <c r="AD18" s="6">
        <v>39</v>
      </c>
      <c r="AE18" s="18">
        <v>1.6</v>
      </c>
      <c r="AF18" s="18">
        <v>11.9</v>
      </c>
      <c r="AG18" s="34">
        <v>3.12</v>
      </c>
      <c r="AH18" s="34">
        <v>1.46</v>
      </c>
      <c r="AI18" s="34">
        <v>0.67</v>
      </c>
      <c r="AJ18" s="6">
        <v>9.6999999999999993</v>
      </c>
      <c r="AK18" s="34">
        <v>3.04</v>
      </c>
      <c r="AL18" s="18">
        <v>0.7</v>
      </c>
      <c r="AM18" s="18">
        <v>6.2</v>
      </c>
      <c r="AN18" s="18">
        <v>0.8</v>
      </c>
      <c r="AO18" s="34">
        <v>0.54</v>
      </c>
      <c r="AP18" s="6">
        <v>15</v>
      </c>
      <c r="AQ18" s="34">
        <v>0.17</v>
      </c>
      <c r="AR18" s="6" t="s">
        <v>446</v>
      </c>
      <c r="AS18" s="6">
        <v>8</v>
      </c>
      <c r="AT18" s="18">
        <v>18</v>
      </c>
      <c r="AU18" s="6">
        <v>23</v>
      </c>
      <c r="AV18" s="18">
        <v>16.8</v>
      </c>
      <c r="AW18" s="34">
        <v>4.76</v>
      </c>
      <c r="AX18" s="18">
        <v>51.1</v>
      </c>
      <c r="AY18" s="6">
        <v>1</v>
      </c>
      <c r="AZ18" s="22">
        <v>5</v>
      </c>
      <c r="BA18" s="6">
        <v>10</v>
      </c>
      <c r="BB18" s="34">
        <v>3.54</v>
      </c>
      <c r="BC18" s="18">
        <v>0.8</v>
      </c>
      <c r="BD18" s="6">
        <v>205</v>
      </c>
      <c r="BE18" s="34">
        <v>0.53</v>
      </c>
      <c r="BF18" s="34">
        <v>0.38</v>
      </c>
      <c r="BG18" s="6" t="s">
        <v>446</v>
      </c>
      <c r="BH18" s="34">
        <v>6.45</v>
      </c>
      <c r="BI18" s="34">
        <v>0.28999999999999998</v>
      </c>
      <c r="BJ18" s="34">
        <v>2.1800000000000002</v>
      </c>
      <c r="BK18" s="6">
        <v>37</v>
      </c>
      <c r="BL18" s="6" t="s">
        <v>443</v>
      </c>
      <c r="BM18" s="18">
        <v>14.1</v>
      </c>
      <c r="BN18" s="34">
        <v>1.37</v>
      </c>
      <c r="BO18" s="6">
        <v>54</v>
      </c>
      <c r="BP18" s="6">
        <v>206</v>
      </c>
    </row>
    <row r="19" spans="1:68">
      <c r="A19" s="159" t="s">
        <v>307</v>
      </c>
      <c r="B19" s="22">
        <v>883245.25</v>
      </c>
      <c r="C19" s="22">
        <v>6252798.29</v>
      </c>
      <c r="D19" s="24">
        <v>56.264789999999998</v>
      </c>
      <c r="E19" s="24">
        <v>-92.808085000000005</v>
      </c>
      <c r="F19" s="18">
        <v>23.8</v>
      </c>
      <c r="G19" s="6">
        <v>23.9</v>
      </c>
      <c r="H19" s="6" t="s">
        <v>273</v>
      </c>
      <c r="I19" s="18" t="s">
        <v>219</v>
      </c>
      <c r="J19" s="34">
        <v>6.69</v>
      </c>
      <c r="K19" s="34">
        <v>21.5</v>
      </c>
      <c r="L19" s="34">
        <v>2.2400000000000002</v>
      </c>
      <c r="M19" s="34">
        <v>1.92</v>
      </c>
      <c r="N19" s="18">
        <v>22.3</v>
      </c>
      <c r="O19" s="34">
        <v>5.48</v>
      </c>
      <c r="P19" s="34">
        <v>0.05</v>
      </c>
      <c r="Q19" s="34">
        <v>1.1599999999999999</v>
      </c>
      <c r="R19" s="34">
        <v>0.12</v>
      </c>
      <c r="S19" s="18">
        <v>38.200000000000003</v>
      </c>
      <c r="T19" s="34">
        <v>0.38</v>
      </c>
      <c r="U19" s="34">
        <v>100.04</v>
      </c>
      <c r="V19" s="6" t="s">
        <v>446</v>
      </c>
      <c r="W19" s="18">
        <v>2.2000000000000002</v>
      </c>
      <c r="X19" s="6">
        <v>348</v>
      </c>
      <c r="Y19" s="18">
        <v>0.9</v>
      </c>
      <c r="Z19" s="6" t="s">
        <v>446</v>
      </c>
      <c r="AA19" s="18">
        <v>0.3</v>
      </c>
      <c r="AB19" s="6">
        <v>37</v>
      </c>
      <c r="AC19" s="18">
        <v>6.9</v>
      </c>
      <c r="AD19" s="6">
        <v>38</v>
      </c>
      <c r="AE19" s="18">
        <v>1.7</v>
      </c>
      <c r="AF19" s="18">
        <v>12.3</v>
      </c>
      <c r="AG19" s="34">
        <v>2.84</v>
      </c>
      <c r="AH19" s="34">
        <v>1.25</v>
      </c>
      <c r="AI19" s="34">
        <v>0.69</v>
      </c>
      <c r="AJ19" s="6">
        <v>8.8000000000000007</v>
      </c>
      <c r="AK19" s="34">
        <v>2.88</v>
      </c>
      <c r="AL19" s="18">
        <v>0.7</v>
      </c>
      <c r="AM19" s="18">
        <v>9.5</v>
      </c>
      <c r="AN19" s="18">
        <v>0.4</v>
      </c>
      <c r="AO19" s="34">
        <v>0.46</v>
      </c>
      <c r="AP19" s="6">
        <v>16</v>
      </c>
      <c r="AQ19" s="34">
        <v>0.22</v>
      </c>
      <c r="AR19" s="6" t="s">
        <v>446</v>
      </c>
      <c r="AS19" s="6">
        <v>8</v>
      </c>
      <c r="AT19" s="18">
        <v>18.3</v>
      </c>
      <c r="AU19" s="6">
        <v>24</v>
      </c>
      <c r="AV19" s="18">
        <v>17.5</v>
      </c>
      <c r="AW19" s="34">
        <v>5.22</v>
      </c>
      <c r="AX19" s="18">
        <v>55.2</v>
      </c>
      <c r="AY19" s="6" t="s">
        <v>443</v>
      </c>
      <c r="AZ19" s="22">
        <v>5</v>
      </c>
      <c r="BA19" s="6">
        <v>4</v>
      </c>
      <c r="BB19" s="34">
        <v>2.87</v>
      </c>
      <c r="BC19" s="18">
        <v>0.9</v>
      </c>
      <c r="BD19" s="6">
        <v>214</v>
      </c>
      <c r="BE19" s="34">
        <v>0.6</v>
      </c>
      <c r="BF19" s="34">
        <v>0.35</v>
      </c>
      <c r="BG19" s="6" t="s">
        <v>446</v>
      </c>
      <c r="BH19" s="34">
        <v>5.83</v>
      </c>
      <c r="BI19" s="34">
        <v>0.19</v>
      </c>
      <c r="BJ19" s="34">
        <v>1.72</v>
      </c>
      <c r="BK19" s="6">
        <v>38</v>
      </c>
      <c r="BL19" s="6" t="s">
        <v>443</v>
      </c>
      <c r="BM19" s="18">
        <v>12.8</v>
      </c>
      <c r="BN19" s="34">
        <v>1.5</v>
      </c>
      <c r="BO19" s="6">
        <v>58</v>
      </c>
      <c r="BP19" s="6">
        <v>302</v>
      </c>
    </row>
    <row r="20" spans="1:68">
      <c r="A20" s="159" t="s">
        <v>308</v>
      </c>
      <c r="B20" s="22">
        <v>883245.25</v>
      </c>
      <c r="C20" s="22">
        <v>6252798.29</v>
      </c>
      <c r="D20" s="24">
        <v>56.264789999999998</v>
      </c>
      <c r="E20" s="24">
        <v>-92.808085000000005</v>
      </c>
      <c r="F20" s="18">
        <v>22.8</v>
      </c>
      <c r="G20" s="6">
        <v>22.9</v>
      </c>
      <c r="H20" s="6" t="s">
        <v>270</v>
      </c>
      <c r="I20" s="18" t="s">
        <v>219</v>
      </c>
      <c r="J20" s="34">
        <v>7.16</v>
      </c>
      <c r="K20" s="34">
        <v>21.2</v>
      </c>
      <c r="L20" s="34">
        <v>2.5099999999999998</v>
      </c>
      <c r="M20" s="34">
        <v>1.97</v>
      </c>
      <c r="N20" s="18">
        <v>22.1</v>
      </c>
      <c r="O20" s="34">
        <v>5.4</v>
      </c>
      <c r="P20" s="34">
        <v>0.05</v>
      </c>
      <c r="Q20" s="34">
        <v>1.1599999999999999</v>
      </c>
      <c r="R20" s="34">
        <v>0.08</v>
      </c>
      <c r="S20" s="18">
        <v>38.200000000000003</v>
      </c>
      <c r="T20" s="34">
        <v>0.4</v>
      </c>
      <c r="U20" s="34">
        <v>100.23</v>
      </c>
      <c r="V20" s="6" t="s">
        <v>446</v>
      </c>
      <c r="W20" s="18">
        <v>2.6</v>
      </c>
      <c r="X20" s="6">
        <v>351</v>
      </c>
      <c r="Y20" s="18">
        <v>1.6</v>
      </c>
      <c r="Z20" s="6">
        <v>0.1</v>
      </c>
      <c r="AA20" s="18" t="s">
        <v>446</v>
      </c>
      <c r="AB20" s="6">
        <v>38</v>
      </c>
      <c r="AC20" s="18">
        <v>7.5</v>
      </c>
      <c r="AD20" s="6">
        <v>42</v>
      </c>
      <c r="AE20" s="18">
        <v>2.2000000000000002</v>
      </c>
      <c r="AF20" s="18">
        <v>13.2</v>
      </c>
      <c r="AG20" s="34">
        <v>2.7</v>
      </c>
      <c r="AH20" s="34">
        <v>1.43</v>
      </c>
      <c r="AI20" s="34">
        <v>0.77</v>
      </c>
      <c r="AJ20" s="6">
        <v>10.199999999999999</v>
      </c>
      <c r="AK20" s="34">
        <v>2.92</v>
      </c>
      <c r="AL20" s="18">
        <v>0.6</v>
      </c>
      <c r="AM20" s="18">
        <v>4.4000000000000004</v>
      </c>
      <c r="AN20" s="18">
        <v>0.2</v>
      </c>
      <c r="AO20" s="34">
        <v>0.6</v>
      </c>
      <c r="AP20" s="6">
        <v>16</v>
      </c>
      <c r="AQ20" s="34">
        <v>0.28000000000000003</v>
      </c>
      <c r="AR20" s="6" t="s">
        <v>446</v>
      </c>
      <c r="AS20" s="6">
        <v>8</v>
      </c>
      <c r="AT20" s="18">
        <v>17.8</v>
      </c>
      <c r="AU20" s="6">
        <v>26</v>
      </c>
      <c r="AV20" s="18">
        <v>18.3</v>
      </c>
      <c r="AW20" s="34">
        <v>5.0999999999999996</v>
      </c>
      <c r="AX20" s="18">
        <v>59</v>
      </c>
      <c r="AY20" s="6" t="s">
        <v>443</v>
      </c>
      <c r="AZ20" s="22">
        <v>6</v>
      </c>
      <c r="BA20" s="6" t="s">
        <v>443</v>
      </c>
      <c r="BB20" s="34">
        <v>3.21</v>
      </c>
      <c r="BC20" s="18">
        <v>0.7</v>
      </c>
      <c r="BD20" s="6">
        <v>216</v>
      </c>
      <c r="BE20" s="34">
        <v>0.54</v>
      </c>
      <c r="BF20" s="34">
        <v>0.45</v>
      </c>
      <c r="BG20" s="6" t="s">
        <v>446</v>
      </c>
      <c r="BH20" s="34">
        <v>6.04</v>
      </c>
      <c r="BI20" s="34">
        <v>0.22</v>
      </c>
      <c r="BJ20" s="34">
        <v>1.75</v>
      </c>
      <c r="BK20" s="6">
        <v>43</v>
      </c>
      <c r="BL20" s="6" t="s">
        <v>443</v>
      </c>
      <c r="BM20" s="18">
        <v>13.8</v>
      </c>
      <c r="BN20" s="34">
        <v>1.46</v>
      </c>
      <c r="BO20" s="6">
        <v>66</v>
      </c>
      <c r="BP20" s="6">
        <v>152</v>
      </c>
    </row>
    <row r="21" spans="1:68">
      <c r="A21" s="159" t="s">
        <v>309</v>
      </c>
      <c r="B21" s="22">
        <v>883245.25</v>
      </c>
      <c r="C21" s="22">
        <v>6252798.29</v>
      </c>
      <c r="D21" s="24">
        <v>56.264789999999998</v>
      </c>
      <c r="E21" s="24">
        <v>-92.808085000000005</v>
      </c>
      <c r="F21" s="18">
        <v>19.8</v>
      </c>
      <c r="G21" s="6">
        <v>19.899999999999999</v>
      </c>
      <c r="H21" s="6" t="s">
        <v>221</v>
      </c>
      <c r="I21" s="18" t="s">
        <v>219</v>
      </c>
      <c r="J21" s="34">
        <v>7.88</v>
      </c>
      <c r="K21" s="34">
        <v>19.600000000000001</v>
      </c>
      <c r="L21" s="34">
        <v>2.88</v>
      </c>
      <c r="M21" s="34">
        <v>2.15</v>
      </c>
      <c r="N21" s="18">
        <v>21.2</v>
      </c>
      <c r="O21" s="34">
        <v>5.26</v>
      </c>
      <c r="P21" s="34">
        <v>0.05</v>
      </c>
      <c r="Q21" s="34">
        <v>1.07</v>
      </c>
      <c r="R21" s="34">
        <v>0.09</v>
      </c>
      <c r="S21" s="18">
        <v>38.700000000000003</v>
      </c>
      <c r="T21" s="34">
        <v>0.42</v>
      </c>
      <c r="U21" s="34">
        <v>99.3</v>
      </c>
      <c r="V21" s="6">
        <v>13.8</v>
      </c>
      <c r="W21" s="18">
        <v>3.9</v>
      </c>
      <c r="X21" s="6">
        <v>377</v>
      </c>
      <c r="Y21" s="18">
        <v>1.1000000000000001</v>
      </c>
      <c r="Z21" s="6" t="s">
        <v>446</v>
      </c>
      <c r="AA21" s="18">
        <v>0.3</v>
      </c>
      <c r="AB21" s="6">
        <v>41</v>
      </c>
      <c r="AC21" s="18">
        <v>9.1999999999999993</v>
      </c>
      <c r="AD21" s="6">
        <v>52</v>
      </c>
      <c r="AE21" s="18">
        <v>2.8</v>
      </c>
      <c r="AF21" s="18">
        <v>19.600000000000001</v>
      </c>
      <c r="AG21" s="34">
        <v>2.92</v>
      </c>
      <c r="AH21" s="34">
        <v>1.43</v>
      </c>
      <c r="AI21" s="34">
        <v>0.68</v>
      </c>
      <c r="AJ21" s="6">
        <v>11.4</v>
      </c>
      <c r="AK21" s="34">
        <v>3.09</v>
      </c>
      <c r="AL21" s="18">
        <v>1</v>
      </c>
      <c r="AM21" s="18">
        <v>4.5</v>
      </c>
      <c r="AN21" s="18">
        <v>0.9</v>
      </c>
      <c r="AO21" s="34">
        <v>0.53</v>
      </c>
      <c r="AP21" s="6">
        <v>18</v>
      </c>
      <c r="AQ21" s="34">
        <v>0.24</v>
      </c>
      <c r="AR21" s="6" t="s">
        <v>446</v>
      </c>
      <c r="AS21" s="6">
        <v>9</v>
      </c>
      <c r="AT21" s="18">
        <v>19.7</v>
      </c>
      <c r="AU21" s="6">
        <v>30</v>
      </c>
      <c r="AV21" s="18">
        <v>20.8</v>
      </c>
      <c r="AW21" s="34">
        <v>5.59</v>
      </c>
      <c r="AX21" s="18">
        <v>67.099999999999994</v>
      </c>
      <c r="AY21" s="6">
        <v>1</v>
      </c>
      <c r="AZ21" s="22">
        <v>6</v>
      </c>
      <c r="BA21" s="6" t="s">
        <v>443</v>
      </c>
      <c r="BB21" s="34">
        <v>3.68</v>
      </c>
      <c r="BC21" s="18">
        <v>1.1000000000000001</v>
      </c>
      <c r="BD21" s="6">
        <v>208</v>
      </c>
      <c r="BE21" s="34">
        <v>0.62</v>
      </c>
      <c r="BF21" s="34">
        <v>0.47</v>
      </c>
      <c r="BG21" s="6" t="s">
        <v>446</v>
      </c>
      <c r="BH21" s="34">
        <v>6.81</v>
      </c>
      <c r="BI21" s="34">
        <v>0.2</v>
      </c>
      <c r="BJ21" s="34">
        <v>1.89</v>
      </c>
      <c r="BK21" s="6">
        <v>52</v>
      </c>
      <c r="BL21" s="6">
        <v>9</v>
      </c>
      <c r="BM21" s="18">
        <v>15.1</v>
      </c>
      <c r="BN21" s="34">
        <v>1.36</v>
      </c>
      <c r="BO21" s="6">
        <v>74</v>
      </c>
      <c r="BP21" s="6">
        <v>161</v>
      </c>
    </row>
    <row r="22" spans="1:68">
      <c r="A22" s="159" t="s">
        <v>310</v>
      </c>
      <c r="B22" s="22">
        <v>883245.25</v>
      </c>
      <c r="C22" s="22">
        <v>6252798.29</v>
      </c>
      <c r="D22" s="24">
        <v>56.264789999999998</v>
      </c>
      <c r="E22" s="24">
        <v>-92.808085000000005</v>
      </c>
      <c r="F22" s="18">
        <v>14.8</v>
      </c>
      <c r="G22" s="6">
        <v>14.9</v>
      </c>
      <c r="H22" s="6" t="s">
        <v>218</v>
      </c>
      <c r="I22" s="18" t="s">
        <v>219</v>
      </c>
      <c r="J22" s="34">
        <v>9.61</v>
      </c>
      <c r="K22" s="34">
        <v>16.899999999999999</v>
      </c>
      <c r="L22" s="34">
        <v>3.7</v>
      </c>
      <c r="M22" s="34">
        <v>2.66</v>
      </c>
      <c r="N22" s="18">
        <v>18.399999999999999</v>
      </c>
      <c r="O22" s="34">
        <v>5.21</v>
      </c>
      <c r="P22" s="34">
        <v>0.06</v>
      </c>
      <c r="Q22" s="34">
        <v>1.5</v>
      </c>
      <c r="R22" s="34">
        <v>0.11</v>
      </c>
      <c r="S22" s="18">
        <v>41.5</v>
      </c>
      <c r="T22" s="34">
        <v>0.45</v>
      </c>
      <c r="U22" s="34">
        <v>100.1</v>
      </c>
      <c r="V22" s="6" t="s">
        <v>446</v>
      </c>
      <c r="W22" s="18">
        <v>2.2999999999999998</v>
      </c>
      <c r="X22" s="6">
        <v>451</v>
      </c>
      <c r="Y22" s="18">
        <v>1.3</v>
      </c>
      <c r="Z22" s="6">
        <v>0.1</v>
      </c>
      <c r="AA22" s="18" t="s">
        <v>446</v>
      </c>
      <c r="AB22" s="6">
        <v>53</v>
      </c>
      <c r="AC22" s="18">
        <v>10.6</v>
      </c>
      <c r="AD22" s="6">
        <v>56</v>
      </c>
      <c r="AE22" s="18">
        <v>3.4</v>
      </c>
      <c r="AF22" s="18">
        <v>20.399999999999999</v>
      </c>
      <c r="AG22" s="34">
        <v>3.18</v>
      </c>
      <c r="AH22" s="34">
        <v>1.45</v>
      </c>
      <c r="AI22" s="34">
        <v>0.92</v>
      </c>
      <c r="AJ22" s="6">
        <v>13.8</v>
      </c>
      <c r="AK22" s="34">
        <v>3</v>
      </c>
      <c r="AL22" s="18">
        <v>0.7</v>
      </c>
      <c r="AM22" s="18">
        <v>3.8</v>
      </c>
      <c r="AN22" s="18">
        <v>0.6</v>
      </c>
      <c r="AO22" s="34">
        <v>0.54</v>
      </c>
      <c r="AP22" s="6">
        <v>28</v>
      </c>
      <c r="AQ22" s="34">
        <v>0.18</v>
      </c>
      <c r="AR22" s="6" t="s">
        <v>446</v>
      </c>
      <c r="AS22" s="6">
        <v>9</v>
      </c>
      <c r="AT22" s="18">
        <v>24.2</v>
      </c>
      <c r="AU22" s="6">
        <v>35</v>
      </c>
      <c r="AV22" s="18">
        <v>24.7</v>
      </c>
      <c r="AW22" s="34">
        <v>6.93</v>
      </c>
      <c r="AX22" s="18">
        <v>91.5</v>
      </c>
      <c r="AY22" s="6">
        <v>1</v>
      </c>
      <c r="AZ22" s="22">
        <v>8</v>
      </c>
      <c r="BA22" s="6">
        <v>10</v>
      </c>
      <c r="BB22" s="34">
        <v>4.5599999999999996</v>
      </c>
      <c r="BC22" s="18">
        <v>1.1000000000000001</v>
      </c>
      <c r="BD22" s="6">
        <v>227</v>
      </c>
      <c r="BE22" s="34">
        <v>0.74</v>
      </c>
      <c r="BF22" s="34">
        <v>0.52</v>
      </c>
      <c r="BG22" s="6" t="s">
        <v>446</v>
      </c>
      <c r="BH22" s="34">
        <v>10.7</v>
      </c>
      <c r="BI22" s="34">
        <v>0.25</v>
      </c>
      <c r="BJ22" s="34">
        <v>2.41</v>
      </c>
      <c r="BK22" s="6">
        <v>58</v>
      </c>
      <c r="BL22" s="6" t="s">
        <v>443</v>
      </c>
      <c r="BM22" s="18">
        <v>13.5</v>
      </c>
      <c r="BN22" s="34">
        <v>1.28</v>
      </c>
      <c r="BO22" s="6">
        <v>81</v>
      </c>
      <c r="BP22" s="6">
        <v>129</v>
      </c>
    </row>
    <row r="23" spans="1:68">
      <c r="A23" s="159" t="s">
        <v>312</v>
      </c>
      <c r="B23" s="22">
        <v>883245.25</v>
      </c>
      <c r="C23" s="22">
        <v>6252798.29</v>
      </c>
      <c r="D23" s="24">
        <v>56.264789999999998</v>
      </c>
      <c r="E23" s="24">
        <v>-92.808085000000005</v>
      </c>
      <c r="F23" s="18">
        <v>12.8</v>
      </c>
      <c r="G23" s="6">
        <v>12.9</v>
      </c>
      <c r="H23" s="6" t="s">
        <v>217</v>
      </c>
      <c r="I23" s="18" t="s">
        <v>219</v>
      </c>
      <c r="J23" s="34">
        <v>9.6300000000000008</v>
      </c>
      <c r="K23" s="34">
        <v>16.7</v>
      </c>
      <c r="L23" s="34">
        <v>3.63</v>
      </c>
      <c r="M23" s="34">
        <v>2.61</v>
      </c>
      <c r="N23" s="18">
        <v>18.100000000000001</v>
      </c>
      <c r="O23" s="34">
        <v>5.22</v>
      </c>
      <c r="P23" s="34">
        <v>0.05</v>
      </c>
      <c r="Q23" s="34">
        <v>1.5</v>
      </c>
      <c r="R23" s="34">
        <v>0.11</v>
      </c>
      <c r="S23" s="18">
        <v>42</v>
      </c>
      <c r="T23" s="34">
        <v>0.44</v>
      </c>
      <c r="U23" s="34">
        <v>99.99</v>
      </c>
      <c r="V23" s="6" t="s">
        <v>446</v>
      </c>
      <c r="W23" s="18">
        <v>3</v>
      </c>
      <c r="X23" s="6">
        <v>455</v>
      </c>
      <c r="Y23" s="18">
        <v>1.9</v>
      </c>
      <c r="Z23" s="6">
        <v>0.2</v>
      </c>
      <c r="AA23" s="18">
        <v>0.2</v>
      </c>
      <c r="AB23" s="6">
        <v>54</v>
      </c>
      <c r="AC23" s="18">
        <v>10.8</v>
      </c>
      <c r="AD23" s="6">
        <v>57</v>
      </c>
      <c r="AE23" s="18">
        <v>3.4</v>
      </c>
      <c r="AF23" s="18">
        <v>19.600000000000001</v>
      </c>
      <c r="AG23" s="34">
        <v>3.26</v>
      </c>
      <c r="AH23" s="34">
        <v>1.45</v>
      </c>
      <c r="AI23" s="34">
        <v>0.89</v>
      </c>
      <c r="AJ23" s="6">
        <v>14.6</v>
      </c>
      <c r="AK23" s="34">
        <v>3.61</v>
      </c>
      <c r="AL23" s="18">
        <v>0.9</v>
      </c>
      <c r="AM23" s="18">
        <v>3.6</v>
      </c>
      <c r="AN23" s="18">
        <v>0.8</v>
      </c>
      <c r="AO23" s="34">
        <v>0.48</v>
      </c>
      <c r="AP23" s="6">
        <v>27</v>
      </c>
      <c r="AQ23" s="34">
        <v>0.14000000000000001</v>
      </c>
      <c r="AR23" s="6" t="s">
        <v>446</v>
      </c>
      <c r="AS23" s="6">
        <v>9</v>
      </c>
      <c r="AT23" s="18">
        <v>24.3</v>
      </c>
      <c r="AU23" s="6">
        <v>33</v>
      </c>
      <c r="AV23" s="18">
        <v>25.7</v>
      </c>
      <c r="AW23" s="34">
        <v>6.93</v>
      </c>
      <c r="AX23" s="18">
        <v>91.1</v>
      </c>
      <c r="AY23" s="6">
        <v>1</v>
      </c>
      <c r="AZ23" s="22">
        <v>7</v>
      </c>
      <c r="BA23" s="6">
        <v>1</v>
      </c>
      <c r="BB23" s="34">
        <v>3.9</v>
      </c>
      <c r="BC23" s="18">
        <v>1.4</v>
      </c>
      <c r="BD23" s="6">
        <v>230</v>
      </c>
      <c r="BE23" s="34">
        <v>0.67</v>
      </c>
      <c r="BF23" s="34">
        <v>0.49</v>
      </c>
      <c r="BG23" s="6" t="s">
        <v>446</v>
      </c>
      <c r="BH23" s="34">
        <v>11</v>
      </c>
      <c r="BI23" s="34">
        <v>0.24</v>
      </c>
      <c r="BJ23" s="34">
        <v>1.99</v>
      </c>
      <c r="BK23" s="6">
        <v>57</v>
      </c>
      <c r="BL23" s="6" t="s">
        <v>443</v>
      </c>
      <c r="BM23" s="18">
        <v>14.2</v>
      </c>
      <c r="BN23" s="34">
        <v>1.27</v>
      </c>
      <c r="BO23" s="6">
        <v>82</v>
      </c>
      <c r="BP23" s="6">
        <v>127</v>
      </c>
    </row>
    <row r="24" spans="1:68">
      <c r="A24" s="159" t="s">
        <v>313</v>
      </c>
      <c r="B24" s="22">
        <v>883245.25</v>
      </c>
      <c r="C24" s="22">
        <v>6252798.29</v>
      </c>
      <c r="D24" s="24">
        <v>56.264789999999998</v>
      </c>
      <c r="E24" s="24">
        <v>-92.808085000000005</v>
      </c>
      <c r="F24" s="18">
        <v>10.8</v>
      </c>
      <c r="G24" s="6">
        <v>10.9</v>
      </c>
      <c r="H24" s="6" t="s">
        <v>216</v>
      </c>
      <c r="I24" s="18" t="s">
        <v>219</v>
      </c>
      <c r="J24" s="34">
        <v>8.32</v>
      </c>
      <c r="K24" s="34">
        <v>18.7</v>
      </c>
      <c r="L24" s="34">
        <v>2.97</v>
      </c>
      <c r="M24" s="34">
        <v>2.34</v>
      </c>
      <c r="N24" s="18">
        <v>20.100000000000001</v>
      </c>
      <c r="O24" s="34">
        <v>5.96</v>
      </c>
      <c r="P24" s="34">
        <v>0.05</v>
      </c>
      <c r="Q24" s="34">
        <v>1.37</v>
      </c>
      <c r="R24" s="34">
        <v>0.09</v>
      </c>
      <c r="S24" s="18">
        <v>39.9</v>
      </c>
      <c r="T24" s="34">
        <v>0.39</v>
      </c>
      <c r="U24" s="34">
        <v>100.19</v>
      </c>
      <c r="V24" s="6" t="s">
        <v>446</v>
      </c>
      <c r="W24" s="18">
        <v>2.2000000000000002</v>
      </c>
      <c r="X24" s="6">
        <v>432</v>
      </c>
      <c r="Y24" s="18">
        <v>1.8</v>
      </c>
      <c r="Z24" s="6">
        <v>0.1</v>
      </c>
      <c r="AA24" s="18" t="s">
        <v>446</v>
      </c>
      <c r="AB24" s="6">
        <v>46</v>
      </c>
      <c r="AC24" s="18">
        <v>9.1999999999999993</v>
      </c>
      <c r="AD24" s="6">
        <v>46</v>
      </c>
      <c r="AE24" s="18">
        <v>2.7</v>
      </c>
      <c r="AF24" s="18">
        <v>17.399999999999999</v>
      </c>
      <c r="AG24" s="34">
        <v>2.87</v>
      </c>
      <c r="AH24" s="34">
        <v>1.37</v>
      </c>
      <c r="AI24" s="34">
        <v>0.79</v>
      </c>
      <c r="AJ24" s="6">
        <v>12.9</v>
      </c>
      <c r="AK24" s="34">
        <v>3.6</v>
      </c>
      <c r="AL24" s="18">
        <v>0.5</v>
      </c>
      <c r="AM24" s="18">
        <v>3.8</v>
      </c>
      <c r="AN24" s="18">
        <v>0.5</v>
      </c>
      <c r="AO24" s="34">
        <v>0.5</v>
      </c>
      <c r="AP24" s="6">
        <v>21</v>
      </c>
      <c r="AQ24" s="34">
        <v>0.21</v>
      </c>
      <c r="AR24" s="6" t="s">
        <v>446</v>
      </c>
      <c r="AS24" s="6">
        <v>8</v>
      </c>
      <c r="AT24" s="18">
        <v>20.3</v>
      </c>
      <c r="AU24" s="6">
        <v>29</v>
      </c>
      <c r="AV24" s="18">
        <v>21.9</v>
      </c>
      <c r="AW24" s="34">
        <v>5.99</v>
      </c>
      <c r="AX24" s="18">
        <v>79.2</v>
      </c>
      <c r="AY24" s="6">
        <v>1</v>
      </c>
      <c r="AZ24" s="22">
        <v>6</v>
      </c>
      <c r="BA24" s="6">
        <v>1</v>
      </c>
      <c r="BB24" s="34">
        <v>3.53</v>
      </c>
      <c r="BC24" s="18">
        <v>1.5</v>
      </c>
      <c r="BD24" s="6">
        <v>224</v>
      </c>
      <c r="BE24" s="34">
        <v>0.55000000000000004</v>
      </c>
      <c r="BF24" s="34">
        <v>0.4</v>
      </c>
      <c r="BG24" s="6">
        <v>0.4</v>
      </c>
      <c r="BH24" s="34">
        <v>8.9700000000000006</v>
      </c>
      <c r="BI24" s="34">
        <v>0.2</v>
      </c>
      <c r="BJ24" s="34">
        <v>3.55</v>
      </c>
      <c r="BK24" s="6">
        <v>47</v>
      </c>
      <c r="BL24" s="6">
        <v>1</v>
      </c>
      <c r="BM24" s="18">
        <v>13</v>
      </c>
      <c r="BN24" s="34">
        <v>1.32</v>
      </c>
      <c r="BO24" s="6">
        <v>76</v>
      </c>
      <c r="BP24" s="6">
        <v>133</v>
      </c>
    </row>
    <row r="25" spans="1:68">
      <c r="A25" s="159" t="s">
        <v>314</v>
      </c>
      <c r="B25" s="22">
        <v>883245.25</v>
      </c>
      <c r="C25" s="22">
        <v>6252798.29</v>
      </c>
      <c r="D25" s="24">
        <v>56.264789999999998</v>
      </c>
      <c r="E25" s="24">
        <v>-92.808085000000005</v>
      </c>
      <c r="F25" s="18">
        <v>8.8000000000000007</v>
      </c>
      <c r="G25" s="6">
        <v>8.9</v>
      </c>
      <c r="H25" s="6" t="s">
        <v>215</v>
      </c>
      <c r="I25" s="18" t="s">
        <v>219</v>
      </c>
      <c r="J25" s="34">
        <v>8.11</v>
      </c>
      <c r="K25" s="34">
        <v>18.399999999999999</v>
      </c>
      <c r="L25" s="34">
        <v>2.83</v>
      </c>
      <c r="M25" s="34">
        <v>2.3199999999999998</v>
      </c>
      <c r="N25" s="18">
        <v>20.3</v>
      </c>
      <c r="O25" s="34">
        <v>5.86</v>
      </c>
      <c r="P25" s="34">
        <v>0.04</v>
      </c>
      <c r="Q25" s="34">
        <v>1.47</v>
      </c>
      <c r="R25" s="34">
        <v>0.1</v>
      </c>
      <c r="S25" s="18">
        <v>40.4</v>
      </c>
      <c r="T25" s="34">
        <v>0.39</v>
      </c>
      <c r="U25" s="34">
        <v>100.22</v>
      </c>
      <c r="V25" s="6" t="s">
        <v>446</v>
      </c>
      <c r="W25" s="18">
        <v>3.3</v>
      </c>
      <c r="X25" s="6">
        <v>431</v>
      </c>
      <c r="Y25" s="18">
        <v>1.4</v>
      </c>
      <c r="Z25" s="6" t="s">
        <v>446</v>
      </c>
      <c r="AA25" s="18" t="s">
        <v>446</v>
      </c>
      <c r="AB25" s="6">
        <v>46</v>
      </c>
      <c r="AC25" s="18">
        <v>8.6999999999999993</v>
      </c>
      <c r="AD25" s="6">
        <v>51</v>
      </c>
      <c r="AE25" s="18">
        <v>2.6</v>
      </c>
      <c r="AF25" s="18">
        <v>15.1</v>
      </c>
      <c r="AG25" s="34">
        <v>3.03</v>
      </c>
      <c r="AH25" s="34">
        <v>1.32</v>
      </c>
      <c r="AI25" s="34">
        <v>0.82</v>
      </c>
      <c r="AJ25" s="6">
        <v>11.9</v>
      </c>
      <c r="AK25" s="34">
        <v>3.81</v>
      </c>
      <c r="AL25" s="18">
        <v>0.7</v>
      </c>
      <c r="AM25" s="18">
        <v>4</v>
      </c>
      <c r="AN25" s="18">
        <v>0.8</v>
      </c>
      <c r="AO25" s="34">
        <v>0.51</v>
      </c>
      <c r="AP25" s="6">
        <v>22</v>
      </c>
      <c r="AQ25" s="34">
        <v>0.16</v>
      </c>
      <c r="AR25" s="6" t="s">
        <v>446</v>
      </c>
      <c r="AS25" s="6">
        <v>8</v>
      </c>
      <c r="AT25" s="18">
        <v>22.4</v>
      </c>
      <c r="AU25" s="6">
        <v>32</v>
      </c>
      <c r="AV25" s="18">
        <v>22.1</v>
      </c>
      <c r="AW25" s="34">
        <v>6.2</v>
      </c>
      <c r="AX25" s="18">
        <v>77.900000000000006</v>
      </c>
      <c r="AY25" s="6">
        <v>1</v>
      </c>
      <c r="AZ25" s="22">
        <v>6</v>
      </c>
      <c r="BA25" s="6">
        <v>17</v>
      </c>
      <c r="BB25" s="34">
        <v>3.84</v>
      </c>
      <c r="BC25" s="18">
        <v>1.1000000000000001</v>
      </c>
      <c r="BD25" s="6">
        <v>218</v>
      </c>
      <c r="BE25" s="34">
        <v>0.49</v>
      </c>
      <c r="BF25" s="34">
        <v>0.46</v>
      </c>
      <c r="BG25" s="6" t="s">
        <v>446</v>
      </c>
      <c r="BH25" s="34">
        <v>9.58</v>
      </c>
      <c r="BI25" s="34">
        <v>0.21</v>
      </c>
      <c r="BJ25" s="34">
        <v>3.65</v>
      </c>
      <c r="BK25" s="6">
        <v>45</v>
      </c>
      <c r="BL25" s="6" t="s">
        <v>443</v>
      </c>
      <c r="BM25" s="18">
        <v>13.8</v>
      </c>
      <c r="BN25" s="34">
        <v>1.23</v>
      </c>
      <c r="BO25" s="6">
        <v>67</v>
      </c>
      <c r="BP25" s="6">
        <v>137</v>
      </c>
    </row>
    <row r="26" spans="1:68">
      <c r="A26" s="159" t="s">
        <v>315</v>
      </c>
      <c r="B26" s="22">
        <v>883245.25</v>
      </c>
      <c r="C26" s="22">
        <v>6252798.29</v>
      </c>
      <c r="D26" s="24">
        <v>56.264789999999998</v>
      </c>
      <c r="E26" s="24">
        <v>-92.808085000000005</v>
      </c>
      <c r="F26" s="18">
        <v>3.25</v>
      </c>
      <c r="G26" s="6">
        <v>3.35</v>
      </c>
      <c r="H26" s="6" t="s">
        <v>214</v>
      </c>
      <c r="I26" s="18" t="s">
        <v>219</v>
      </c>
      <c r="J26" s="34">
        <v>6.14</v>
      </c>
      <c r="K26" s="34">
        <v>20.2</v>
      </c>
      <c r="L26" s="34">
        <v>1.64</v>
      </c>
      <c r="M26" s="34">
        <v>1.81</v>
      </c>
      <c r="N26" s="18">
        <v>22.3</v>
      </c>
      <c r="O26" s="34">
        <v>6.84</v>
      </c>
      <c r="P26" s="34">
        <v>0.04</v>
      </c>
      <c r="Q26" s="34">
        <v>1.37</v>
      </c>
      <c r="R26" s="34">
        <v>0.1</v>
      </c>
      <c r="S26" s="18">
        <v>39.200000000000003</v>
      </c>
      <c r="T26" s="34">
        <v>0.3</v>
      </c>
      <c r="U26" s="34">
        <v>99.94</v>
      </c>
      <c r="V26" s="6" t="s">
        <v>446</v>
      </c>
      <c r="W26" s="18">
        <v>1.5</v>
      </c>
      <c r="X26" s="6">
        <v>336</v>
      </c>
      <c r="Y26" s="18">
        <v>1.5</v>
      </c>
      <c r="Z26" s="6" t="s">
        <v>446</v>
      </c>
      <c r="AA26" s="18">
        <v>0.3</v>
      </c>
      <c r="AB26" s="6">
        <v>30</v>
      </c>
      <c r="AC26" s="18">
        <v>5.2</v>
      </c>
      <c r="AD26" s="6">
        <v>27</v>
      </c>
      <c r="AE26" s="18">
        <v>1</v>
      </c>
      <c r="AF26" s="18">
        <v>5.3</v>
      </c>
      <c r="AG26" s="34">
        <v>2.59</v>
      </c>
      <c r="AH26" s="34">
        <v>1.33</v>
      </c>
      <c r="AI26" s="34">
        <v>0.56999999999999995</v>
      </c>
      <c r="AJ26" s="6">
        <v>8.3000000000000007</v>
      </c>
      <c r="AK26" s="34">
        <v>2.99</v>
      </c>
      <c r="AL26" s="18">
        <v>0.7</v>
      </c>
      <c r="AM26" s="18">
        <v>4.2</v>
      </c>
      <c r="AN26" s="18">
        <v>0.5</v>
      </c>
      <c r="AO26" s="34">
        <v>0.48</v>
      </c>
      <c r="AP26" s="6">
        <v>14</v>
      </c>
      <c r="AQ26" s="34">
        <v>0.17</v>
      </c>
      <c r="AR26" s="6" t="s">
        <v>446</v>
      </c>
      <c r="AS26" s="6">
        <v>6</v>
      </c>
      <c r="AT26" s="18">
        <v>15.4</v>
      </c>
      <c r="AU26" s="6">
        <v>20</v>
      </c>
      <c r="AV26" s="18">
        <v>16.2</v>
      </c>
      <c r="AW26" s="34">
        <v>4.28</v>
      </c>
      <c r="AX26" s="18">
        <v>49.6</v>
      </c>
      <c r="AY26" s="6">
        <v>1</v>
      </c>
      <c r="AZ26" s="22">
        <v>4</v>
      </c>
      <c r="BA26" s="6" t="s">
        <v>443</v>
      </c>
      <c r="BB26" s="34">
        <v>2.86</v>
      </c>
      <c r="BC26" s="18">
        <v>0.3</v>
      </c>
      <c r="BD26" s="6">
        <v>210</v>
      </c>
      <c r="BE26" s="34">
        <v>0.5</v>
      </c>
      <c r="BF26" s="34">
        <v>0.36</v>
      </c>
      <c r="BG26" s="6" t="s">
        <v>446</v>
      </c>
      <c r="BH26" s="34">
        <v>4.91</v>
      </c>
      <c r="BI26" s="34">
        <v>0.16</v>
      </c>
      <c r="BJ26" s="34">
        <v>1.58</v>
      </c>
      <c r="BK26" s="6">
        <v>30</v>
      </c>
      <c r="BL26" s="6" t="s">
        <v>443</v>
      </c>
      <c r="BM26" s="18">
        <v>13.3</v>
      </c>
      <c r="BN26" s="34">
        <v>1.27</v>
      </c>
      <c r="BO26" s="6">
        <v>42</v>
      </c>
      <c r="BP26" s="6">
        <v>151</v>
      </c>
    </row>
    <row r="27" spans="1:68">
      <c r="A27" s="159" t="s">
        <v>320</v>
      </c>
      <c r="B27" s="22">
        <v>898308.01</v>
      </c>
      <c r="C27" s="22">
        <v>6245130.5499999998</v>
      </c>
      <c r="D27" s="24">
        <v>56.183957599999999</v>
      </c>
      <c r="E27" s="24">
        <v>-92.577928900000003</v>
      </c>
      <c r="F27" s="18">
        <v>25.25</v>
      </c>
      <c r="G27" s="6">
        <v>25.35</v>
      </c>
      <c r="H27" s="6" t="s">
        <v>321</v>
      </c>
      <c r="I27" s="18" t="s">
        <v>219</v>
      </c>
      <c r="J27" s="34">
        <v>13.4</v>
      </c>
      <c r="K27" s="34">
        <v>11</v>
      </c>
      <c r="L27" s="34">
        <v>5.61</v>
      </c>
      <c r="M27" s="34">
        <v>2.96</v>
      </c>
      <c r="N27" s="18">
        <v>14.4</v>
      </c>
      <c r="O27" s="34">
        <v>4.1399999999999997</v>
      </c>
      <c r="P27" s="34">
        <v>7.0000000000000007E-2</v>
      </c>
      <c r="Q27" s="34">
        <v>1.66</v>
      </c>
      <c r="R27" s="34">
        <v>0.17</v>
      </c>
      <c r="S27" s="18">
        <v>45.6</v>
      </c>
      <c r="T27" s="34">
        <v>0.56000000000000005</v>
      </c>
      <c r="U27" s="34">
        <v>99.57</v>
      </c>
      <c r="V27" s="6" t="s">
        <v>446</v>
      </c>
      <c r="W27" s="18">
        <v>4.0999999999999996</v>
      </c>
      <c r="X27" s="6">
        <v>586</v>
      </c>
      <c r="Y27" s="18">
        <v>1.6</v>
      </c>
      <c r="Z27" s="6">
        <v>0.2</v>
      </c>
      <c r="AA27" s="18" t="s">
        <v>446</v>
      </c>
      <c r="AB27" s="6">
        <v>73</v>
      </c>
      <c r="AC27" s="18">
        <v>16.600000000000001</v>
      </c>
      <c r="AD27" s="6">
        <v>86</v>
      </c>
      <c r="AE27" s="18">
        <v>5.2</v>
      </c>
      <c r="AF27" s="18">
        <v>34.200000000000003</v>
      </c>
      <c r="AG27" s="34">
        <v>3.5</v>
      </c>
      <c r="AH27" s="34">
        <v>1.86</v>
      </c>
      <c r="AI27" s="34">
        <v>1.04</v>
      </c>
      <c r="AJ27" s="6">
        <v>20.2</v>
      </c>
      <c r="AK27" s="34">
        <v>4.87</v>
      </c>
      <c r="AL27" s="18">
        <v>1</v>
      </c>
      <c r="AM27" s="18">
        <v>7.8</v>
      </c>
      <c r="AN27" s="18">
        <v>1</v>
      </c>
      <c r="AO27" s="34">
        <v>0.56000000000000005</v>
      </c>
      <c r="AP27" s="6">
        <v>34</v>
      </c>
      <c r="AQ27" s="34">
        <v>0.2</v>
      </c>
      <c r="AR27" s="6" t="s">
        <v>446</v>
      </c>
      <c r="AS27" s="6">
        <v>12</v>
      </c>
      <c r="AT27" s="18">
        <v>31.5</v>
      </c>
      <c r="AU27" s="6">
        <v>48</v>
      </c>
      <c r="AV27" s="18">
        <v>32.700000000000003</v>
      </c>
      <c r="AW27" s="34">
        <v>8.84</v>
      </c>
      <c r="AX27" s="18">
        <v>128</v>
      </c>
      <c r="AY27" s="6">
        <v>1</v>
      </c>
      <c r="AZ27" s="22">
        <v>11</v>
      </c>
      <c r="BA27" s="6">
        <v>3</v>
      </c>
      <c r="BB27" s="34">
        <v>5.62</v>
      </c>
      <c r="BC27" s="18">
        <v>1.6</v>
      </c>
      <c r="BD27" s="6">
        <v>254</v>
      </c>
      <c r="BE27" s="34">
        <v>0.82</v>
      </c>
      <c r="BF27" s="34">
        <v>0.54</v>
      </c>
      <c r="BG27" s="6" t="s">
        <v>446</v>
      </c>
      <c r="BH27" s="34">
        <v>14.1</v>
      </c>
      <c r="BI27" s="34">
        <v>0.26</v>
      </c>
      <c r="BJ27" s="34">
        <v>3.51</v>
      </c>
      <c r="BK27" s="6">
        <v>97</v>
      </c>
      <c r="BL27" s="6" t="s">
        <v>443</v>
      </c>
      <c r="BM27" s="18">
        <v>18.2</v>
      </c>
      <c r="BN27" s="34">
        <v>1.59</v>
      </c>
      <c r="BO27" s="6">
        <v>121</v>
      </c>
      <c r="BP27" s="6">
        <v>249</v>
      </c>
    </row>
    <row r="28" spans="1:68">
      <c r="A28" s="159" t="s">
        <v>323</v>
      </c>
      <c r="B28" s="22">
        <v>902184.23</v>
      </c>
      <c r="C28" s="22">
        <v>6243289.8099999996</v>
      </c>
      <c r="D28" s="24">
        <v>56.164273000000001</v>
      </c>
      <c r="E28" s="24">
        <v>-92.518659</v>
      </c>
      <c r="F28" s="18">
        <v>3.55</v>
      </c>
      <c r="G28" s="6">
        <v>3.65</v>
      </c>
      <c r="H28" s="6" t="s">
        <v>214</v>
      </c>
      <c r="I28" s="18" t="s">
        <v>219</v>
      </c>
      <c r="J28" s="34">
        <v>8.2200000000000006</v>
      </c>
      <c r="K28" s="34">
        <v>19.399999999999999</v>
      </c>
      <c r="L28" s="34">
        <v>3.03</v>
      </c>
      <c r="M28" s="34">
        <v>2.2000000000000002</v>
      </c>
      <c r="N28" s="18">
        <v>21.1</v>
      </c>
      <c r="O28" s="34">
        <v>5.28</v>
      </c>
      <c r="P28" s="34">
        <v>0.06</v>
      </c>
      <c r="Q28" s="34">
        <v>1.05</v>
      </c>
      <c r="R28" s="34">
        <v>0.1</v>
      </c>
      <c r="S28" s="18">
        <v>39</v>
      </c>
      <c r="T28" s="34">
        <v>0.45</v>
      </c>
      <c r="U28" s="34">
        <v>99.89</v>
      </c>
      <c r="V28" s="6" t="s">
        <v>446</v>
      </c>
      <c r="W28" s="18">
        <v>2.8</v>
      </c>
      <c r="X28" s="6">
        <v>356</v>
      </c>
      <c r="Y28" s="18">
        <v>1.6</v>
      </c>
      <c r="Z28" s="6">
        <v>0.1</v>
      </c>
      <c r="AA28" s="18">
        <v>0.3</v>
      </c>
      <c r="AB28" s="6">
        <v>47</v>
      </c>
      <c r="AC28" s="18">
        <v>9.6</v>
      </c>
      <c r="AD28" s="6">
        <v>48</v>
      </c>
      <c r="AE28" s="18">
        <v>2.9</v>
      </c>
      <c r="AF28" s="18">
        <v>18.600000000000001</v>
      </c>
      <c r="AG28" s="34">
        <v>3.12</v>
      </c>
      <c r="AH28" s="34">
        <v>1.65</v>
      </c>
      <c r="AI28" s="34">
        <v>0.84</v>
      </c>
      <c r="AJ28" s="6">
        <v>10.6</v>
      </c>
      <c r="AK28" s="34">
        <v>3.15</v>
      </c>
      <c r="AL28" s="18">
        <v>0.7</v>
      </c>
      <c r="AM28" s="18">
        <v>5</v>
      </c>
      <c r="AN28" s="18">
        <v>0.8</v>
      </c>
      <c r="AO28" s="34">
        <v>0.66</v>
      </c>
      <c r="AP28" s="6">
        <v>22</v>
      </c>
      <c r="AQ28" s="34">
        <v>0.24</v>
      </c>
      <c r="AR28" s="6" t="s">
        <v>446</v>
      </c>
      <c r="AS28" s="6">
        <v>8</v>
      </c>
      <c r="AT28" s="18">
        <v>22.3</v>
      </c>
      <c r="AU28" s="6">
        <v>29</v>
      </c>
      <c r="AV28" s="18">
        <v>20.7</v>
      </c>
      <c r="AW28" s="34">
        <v>6.32</v>
      </c>
      <c r="AX28" s="18">
        <v>73.099999999999994</v>
      </c>
      <c r="AY28" s="6">
        <v>1</v>
      </c>
      <c r="AZ28" s="22">
        <v>7</v>
      </c>
      <c r="BA28" s="6">
        <v>4</v>
      </c>
      <c r="BB28" s="34">
        <v>4.13</v>
      </c>
      <c r="BC28" s="18">
        <v>1</v>
      </c>
      <c r="BD28" s="6">
        <v>193</v>
      </c>
      <c r="BE28" s="34">
        <v>0.65</v>
      </c>
      <c r="BF28" s="34">
        <v>0.51</v>
      </c>
      <c r="BG28" s="6" t="s">
        <v>446</v>
      </c>
      <c r="BH28" s="34">
        <v>7.89</v>
      </c>
      <c r="BI28" s="34">
        <v>0.28000000000000003</v>
      </c>
      <c r="BJ28" s="34">
        <v>2.11</v>
      </c>
      <c r="BK28" s="6">
        <v>56</v>
      </c>
      <c r="BL28" s="6">
        <v>1</v>
      </c>
      <c r="BM28" s="18">
        <v>15.1</v>
      </c>
      <c r="BN28" s="34">
        <v>1.42</v>
      </c>
      <c r="BO28" s="6">
        <v>71</v>
      </c>
      <c r="BP28" s="6">
        <v>186</v>
      </c>
    </row>
    <row r="29" spans="1:68">
      <c r="A29" s="159" t="s">
        <v>324</v>
      </c>
      <c r="B29" s="22">
        <v>902184.23</v>
      </c>
      <c r="C29" s="22">
        <v>6243289.8099999996</v>
      </c>
      <c r="D29" s="24">
        <v>56.164273000000001</v>
      </c>
      <c r="E29" s="24">
        <v>-92.518659</v>
      </c>
      <c r="F29" s="18">
        <v>5.05</v>
      </c>
      <c r="G29" s="6">
        <v>5.15</v>
      </c>
      <c r="H29" s="6" t="s">
        <v>215</v>
      </c>
      <c r="I29" s="18" t="s">
        <v>219</v>
      </c>
      <c r="J29" s="34">
        <v>8.33</v>
      </c>
      <c r="K29" s="34">
        <v>19.100000000000001</v>
      </c>
      <c r="L29" s="34">
        <v>3.14</v>
      </c>
      <c r="M29" s="34">
        <v>2.2200000000000002</v>
      </c>
      <c r="N29" s="18">
        <v>20.9</v>
      </c>
      <c r="O29" s="34">
        <v>5.2</v>
      </c>
      <c r="P29" s="34">
        <v>0.06</v>
      </c>
      <c r="Q29" s="34">
        <v>1.08</v>
      </c>
      <c r="R29" s="34">
        <v>0.09</v>
      </c>
      <c r="S29" s="18">
        <v>39.299999999999997</v>
      </c>
      <c r="T29" s="34">
        <v>0.46</v>
      </c>
      <c r="U29" s="34">
        <v>99.88</v>
      </c>
      <c r="V29" s="6" t="s">
        <v>446</v>
      </c>
      <c r="W29" s="18">
        <v>2.5</v>
      </c>
      <c r="X29" s="6">
        <v>375</v>
      </c>
      <c r="Y29" s="18">
        <v>2</v>
      </c>
      <c r="Z29" s="6">
        <v>0.1</v>
      </c>
      <c r="AA29" s="18" t="s">
        <v>446</v>
      </c>
      <c r="AB29" s="6">
        <v>50</v>
      </c>
      <c r="AC29" s="18">
        <v>10</v>
      </c>
      <c r="AD29" s="6">
        <v>50</v>
      </c>
      <c r="AE29" s="18">
        <v>3</v>
      </c>
      <c r="AF29" s="18">
        <v>19.899999999999999</v>
      </c>
      <c r="AG29" s="34">
        <v>2.95</v>
      </c>
      <c r="AH29" s="34">
        <v>1.58</v>
      </c>
      <c r="AI29" s="34">
        <v>0.88</v>
      </c>
      <c r="AJ29" s="6">
        <v>11.5</v>
      </c>
      <c r="AK29" s="34">
        <v>4.32</v>
      </c>
      <c r="AL29" s="18">
        <v>0.8</v>
      </c>
      <c r="AM29" s="18">
        <v>5.5</v>
      </c>
      <c r="AN29" s="18">
        <v>1</v>
      </c>
      <c r="AO29" s="34">
        <v>0.63</v>
      </c>
      <c r="AP29" s="6">
        <v>25</v>
      </c>
      <c r="AQ29" s="34">
        <v>0.23</v>
      </c>
      <c r="AR29" s="6" t="s">
        <v>446</v>
      </c>
      <c r="AS29" s="6">
        <v>9</v>
      </c>
      <c r="AT29" s="18">
        <v>26.1</v>
      </c>
      <c r="AU29" s="6">
        <v>31</v>
      </c>
      <c r="AV29" s="18">
        <v>21.7</v>
      </c>
      <c r="AW29" s="34">
        <v>6.5</v>
      </c>
      <c r="AX29" s="18">
        <v>72.599999999999994</v>
      </c>
      <c r="AY29" s="6">
        <v>1</v>
      </c>
      <c r="AZ29" s="22">
        <v>7</v>
      </c>
      <c r="BA29" s="6" t="s">
        <v>443</v>
      </c>
      <c r="BB29" s="34">
        <v>4.3</v>
      </c>
      <c r="BC29" s="18">
        <v>1.1000000000000001</v>
      </c>
      <c r="BD29" s="6">
        <v>202</v>
      </c>
      <c r="BE29" s="34">
        <v>0.62</v>
      </c>
      <c r="BF29" s="34">
        <v>0.43</v>
      </c>
      <c r="BG29" s="6" t="s">
        <v>446</v>
      </c>
      <c r="BH29" s="34">
        <v>8.4600000000000009</v>
      </c>
      <c r="BI29" s="34">
        <v>0.23</v>
      </c>
      <c r="BJ29" s="34">
        <v>2.06</v>
      </c>
      <c r="BK29" s="6">
        <v>57</v>
      </c>
      <c r="BL29" s="6">
        <v>5</v>
      </c>
      <c r="BM29" s="18">
        <v>16</v>
      </c>
      <c r="BN29" s="34">
        <v>1.58</v>
      </c>
      <c r="BO29" s="6">
        <v>74</v>
      </c>
      <c r="BP29" s="6">
        <v>190</v>
      </c>
    </row>
    <row r="30" spans="1:68">
      <c r="A30" s="159" t="s">
        <v>325</v>
      </c>
      <c r="B30" s="22">
        <v>902184.23</v>
      </c>
      <c r="C30" s="22">
        <v>6243289.8099999996</v>
      </c>
      <c r="D30" s="24">
        <v>56.164273000000001</v>
      </c>
      <c r="E30" s="24">
        <v>-92.518659</v>
      </c>
      <c r="F30" s="18">
        <v>7.05</v>
      </c>
      <c r="G30" s="6">
        <v>7.15</v>
      </c>
      <c r="H30" s="6" t="s">
        <v>216</v>
      </c>
      <c r="I30" s="18" t="s">
        <v>219</v>
      </c>
      <c r="J30" s="34">
        <v>9.0299999999999994</v>
      </c>
      <c r="K30" s="34">
        <v>19.8</v>
      </c>
      <c r="L30" s="34">
        <v>3.47</v>
      </c>
      <c r="M30" s="34">
        <v>2.31</v>
      </c>
      <c r="N30" s="18">
        <v>20.7</v>
      </c>
      <c r="O30" s="34">
        <v>5.48</v>
      </c>
      <c r="P30" s="34">
        <v>0.05</v>
      </c>
      <c r="Q30" s="34">
        <v>1.03</v>
      </c>
      <c r="R30" s="34">
        <v>0.11</v>
      </c>
      <c r="S30" s="18">
        <v>37.4</v>
      </c>
      <c r="T30" s="34">
        <v>0.46</v>
      </c>
      <c r="U30" s="34">
        <v>99.84</v>
      </c>
      <c r="V30" s="6" t="s">
        <v>446</v>
      </c>
      <c r="W30" s="18">
        <v>2.8</v>
      </c>
      <c r="X30" s="6">
        <v>397</v>
      </c>
      <c r="Y30" s="18">
        <v>0.5</v>
      </c>
      <c r="Z30" s="6" t="s">
        <v>446</v>
      </c>
      <c r="AA30" s="18" t="s">
        <v>446</v>
      </c>
      <c r="AB30" s="6">
        <v>51</v>
      </c>
      <c r="AC30" s="18">
        <v>11.1</v>
      </c>
      <c r="AD30" s="6">
        <v>53</v>
      </c>
      <c r="AE30" s="18">
        <v>3</v>
      </c>
      <c r="AF30" s="18">
        <v>21.4</v>
      </c>
      <c r="AG30" s="34">
        <v>3.25</v>
      </c>
      <c r="AH30" s="34">
        <v>1.53</v>
      </c>
      <c r="AI30" s="34">
        <v>0.9</v>
      </c>
      <c r="AJ30" s="6">
        <v>13.9</v>
      </c>
      <c r="AK30" s="34">
        <v>2.79</v>
      </c>
      <c r="AL30" s="18">
        <v>0.8</v>
      </c>
      <c r="AM30" s="18">
        <v>4.2</v>
      </c>
      <c r="AN30" s="18">
        <v>1</v>
      </c>
      <c r="AO30" s="34">
        <v>0.6</v>
      </c>
      <c r="AP30" s="6">
        <v>24</v>
      </c>
      <c r="AQ30" s="34">
        <v>0.22</v>
      </c>
      <c r="AR30" s="6" t="s">
        <v>446</v>
      </c>
      <c r="AS30" s="6">
        <v>9</v>
      </c>
      <c r="AT30" s="18">
        <v>23.8</v>
      </c>
      <c r="AU30" s="6">
        <v>37</v>
      </c>
      <c r="AV30" s="18">
        <v>22.5</v>
      </c>
      <c r="AW30" s="34">
        <v>6.52</v>
      </c>
      <c r="AX30" s="18">
        <v>81</v>
      </c>
      <c r="AY30" s="6">
        <v>1</v>
      </c>
      <c r="AZ30" s="22">
        <v>8</v>
      </c>
      <c r="BA30" s="6" t="s">
        <v>443</v>
      </c>
      <c r="BB30" s="34">
        <v>3.77</v>
      </c>
      <c r="BC30" s="18">
        <v>1.1000000000000001</v>
      </c>
      <c r="BD30" s="6">
        <v>197</v>
      </c>
      <c r="BE30" s="34">
        <v>0.68</v>
      </c>
      <c r="BF30" s="34">
        <v>0.44</v>
      </c>
      <c r="BG30" s="6" t="s">
        <v>446</v>
      </c>
      <c r="BH30" s="34">
        <v>8.75</v>
      </c>
      <c r="BI30" s="34">
        <v>0.21</v>
      </c>
      <c r="BJ30" s="34">
        <v>2.08</v>
      </c>
      <c r="BK30" s="6">
        <v>67</v>
      </c>
      <c r="BL30" s="6" t="s">
        <v>443</v>
      </c>
      <c r="BM30" s="18">
        <v>15.7</v>
      </c>
      <c r="BN30" s="34">
        <v>1.56</v>
      </c>
      <c r="BO30" s="6">
        <v>85</v>
      </c>
      <c r="BP30" s="6">
        <v>132</v>
      </c>
    </row>
    <row r="31" spans="1:68">
      <c r="A31" s="159" t="s">
        <v>326</v>
      </c>
      <c r="B31" s="22">
        <v>902184.23</v>
      </c>
      <c r="C31" s="22">
        <v>6243289.8099999996</v>
      </c>
      <c r="D31" s="24">
        <v>56.164273000000001</v>
      </c>
      <c r="E31" s="24">
        <v>-92.518659</v>
      </c>
      <c r="F31" s="18">
        <v>9.0500000000000007</v>
      </c>
      <c r="G31" s="6">
        <v>9.15</v>
      </c>
      <c r="H31" s="6" t="s">
        <v>217</v>
      </c>
      <c r="I31" s="18" t="s">
        <v>219</v>
      </c>
      <c r="J31" s="34">
        <v>9.41</v>
      </c>
      <c r="K31" s="34">
        <v>18.5</v>
      </c>
      <c r="L31" s="34">
        <v>3.66</v>
      </c>
      <c r="M31" s="34">
        <v>2.48</v>
      </c>
      <c r="N31" s="18">
        <v>20.5</v>
      </c>
      <c r="O31" s="34">
        <v>5.0199999999999996</v>
      </c>
      <c r="P31" s="34">
        <v>0.05</v>
      </c>
      <c r="Q31" s="34">
        <v>1.06</v>
      </c>
      <c r="R31" s="34">
        <v>0.11</v>
      </c>
      <c r="S31" s="18">
        <v>38.700000000000003</v>
      </c>
      <c r="T31" s="34">
        <v>0.48</v>
      </c>
      <c r="U31" s="34">
        <v>99.97</v>
      </c>
      <c r="V31" s="6" t="s">
        <v>446</v>
      </c>
      <c r="W31" s="18">
        <v>1.8</v>
      </c>
      <c r="X31" s="6">
        <v>413</v>
      </c>
      <c r="Y31" s="18">
        <v>2</v>
      </c>
      <c r="Z31" s="6">
        <v>0.1</v>
      </c>
      <c r="AA31" s="18" t="s">
        <v>446</v>
      </c>
      <c r="AB31" s="6">
        <v>55</v>
      </c>
      <c r="AC31" s="18">
        <v>11.5</v>
      </c>
      <c r="AD31" s="6">
        <v>60</v>
      </c>
      <c r="AE31" s="18">
        <v>3.8</v>
      </c>
      <c r="AF31" s="18">
        <v>24</v>
      </c>
      <c r="AG31" s="34">
        <v>3.19</v>
      </c>
      <c r="AH31" s="34">
        <v>1.86</v>
      </c>
      <c r="AI31" s="34">
        <v>0.74</v>
      </c>
      <c r="AJ31" s="6">
        <v>14.7</v>
      </c>
      <c r="AK31" s="34">
        <v>4.24</v>
      </c>
      <c r="AL31" s="18">
        <v>0.7</v>
      </c>
      <c r="AM31" s="18">
        <v>4.4000000000000004</v>
      </c>
      <c r="AN31" s="18">
        <v>0.8</v>
      </c>
      <c r="AO31" s="34">
        <v>0.63</v>
      </c>
      <c r="AP31" s="6">
        <v>25</v>
      </c>
      <c r="AQ31" s="34">
        <v>0.22</v>
      </c>
      <c r="AR31" s="6" t="s">
        <v>446</v>
      </c>
      <c r="AS31" s="6">
        <v>10</v>
      </c>
      <c r="AT31" s="18">
        <v>25</v>
      </c>
      <c r="AU31" s="6">
        <v>40</v>
      </c>
      <c r="AV31" s="18">
        <v>22.8</v>
      </c>
      <c r="AW31" s="34">
        <v>7.01</v>
      </c>
      <c r="AX31" s="18">
        <v>90.2</v>
      </c>
      <c r="AY31" s="6">
        <v>1</v>
      </c>
      <c r="AZ31" s="22">
        <v>8</v>
      </c>
      <c r="BA31" s="6">
        <v>1</v>
      </c>
      <c r="BB31" s="34">
        <v>4.53</v>
      </c>
      <c r="BC31" s="18">
        <v>1.1000000000000001</v>
      </c>
      <c r="BD31" s="6">
        <v>208</v>
      </c>
      <c r="BE31" s="34">
        <v>0.66</v>
      </c>
      <c r="BF31" s="34">
        <v>0.52</v>
      </c>
      <c r="BG31" s="6">
        <v>0.1</v>
      </c>
      <c r="BH31" s="34">
        <v>9.98</v>
      </c>
      <c r="BI31" s="34">
        <v>0.25</v>
      </c>
      <c r="BJ31" s="34">
        <v>2.77</v>
      </c>
      <c r="BK31" s="6">
        <v>72</v>
      </c>
      <c r="BL31" s="6" t="s">
        <v>443</v>
      </c>
      <c r="BM31" s="18">
        <v>15.5</v>
      </c>
      <c r="BN31" s="34">
        <v>1.62</v>
      </c>
      <c r="BO31" s="6">
        <v>85</v>
      </c>
      <c r="BP31" s="6">
        <v>151</v>
      </c>
    </row>
    <row r="32" spans="1:68">
      <c r="A32" s="159" t="s">
        <v>327</v>
      </c>
      <c r="B32" s="22">
        <v>902184.23</v>
      </c>
      <c r="C32" s="22">
        <v>6243289.8099999996</v>
      </c>
      <c r="D32" s="24">
        <v>56.164273000000001</v>
      </c>
      <c r="E32" s="24">
        <v>-92.518659</v>
      </c>
      <c r="F32" s="18">
        <v>11.05</v>
      </c>
      <c r="G32" s="6">
        <v>11.15</v>
      </c>
      <c r="H32" s="6" t="s">
        <v>218</v>
      </c>
      <c r="I32" s="18" t="s">
        <v>219</v>
      </c>
      <c r="J32" s="34">
        <v>8.9700000000000006</v>
      </c>
      <c r="K32" s="34">
        <v>20.3</v>
      </c>
      <c r="L32" s="34">
        <v>3.54</v>
      </c>
      <c r="M32" s="34">
        <v>2.4</v>
      </c>
      <c r="N32" s="18">
        <v>22.2</v>
      </c>
      <c r="O32" s="34">
        <v>5.18</v>
      </c>
      <c r="P32" s="34">
        <v>0.05</v>
      </c>
      <c r="Q32" s="34">
        <v>0.9</v>
      </c>
      <c r="R32" s="34">
        <v>0.11</v>
      </c>
      <c r="S32" s="18">
        <v>35.700000000000003</v>
      </c>
      <c r="T32" s="34">
        <v>0.45</v>
      </c>
      <c r="U32" s="34">
        <v>99.8</v>
      </c>
      <c r="V32" s="6" t="s">
        <v>446</v>
      </c>
      <c r="W32" s="18">
        <v>5.3</v>
      </c>
      <c r="X32" s="6">
        <v>361</v>
      </c>
      <c r="Y32" s="18">
        <v>1.9</v>
      </c>
      <c r="Z32" s="6">
        <v>0.4</v>
      </c>
      <c r="AA32" s="18" t="s">
        <v>446</v>
      </c>
      <c r="AB32" s="6">
        <v>50</v>
      </c>
      <c r="AC32" s="18">
        <v>10.4</v>
      </c>
      <c r="AD32" s="6">
        <v>54</v>
      </c>
      <c r="AE32" s="18">
        <v>3.4</v>
      </c>
      <c r="AF32" s="18">
        <v>20.100000000000001</v>
      </c>
      <c r="AG32" s="34">
        <v>3.14</v>
      </c>
      <c r="AH32" s="34">
        <v>1.49</v>
      </c>
      <c r="AI32" s="34">
        <v>0.72</v>
      </c>
      <c r="AJ32" s="6">
        <v>13.1</v>
      </c>
      <c r="AK32" s="34">
        <v>3.88</v>
      </c>
      <c r="AL32" s="18">
        <v>0.8</v>
      </c>
      <c r="AM32" s="18">
        <v>4.0999999999999996</v>
      </c>
      <c r="AN32" s="18">
        <v>1.1000000000000001</v>
      </c>
      <c r="AO32" s="34">
        <v>0.54</v>
      </c>
      <c r="AP32" s="6">
        <v>24</v>
      </c>
      <c r="AQ32" s="34">
        <v>0.26</v>
      </c>
      <c r="AR32" s="6" t="s">
        <v>446</v>
      </c>
      <c r="AS32" s="6">
        <v>9</v>
      </c>
      <c r="AT32" s="18">
        <v>24.6</v>
      </c>
      <c r="AU32" s="6">
        <v>36</v>
      </c>
      <c r="AV32" s="18">
        <v>24</v>
      </c>
      <c r="AW32" s="34">
        <v>6.34</v>
      </c>
      <c r="AX32" s="18">
        <v>82.7</v>
      </c>
      <c r="AY32" s="6">
        <v>1</v>
      </c>
      <c r="AZ32" s="22">
        <v>8</v>
      </c>
      <c r="BA32" s="6" t="s">
        <v>443</v>
      </c>
      <c r="BB32" s="34">
        <v>4.2</v>
      </c>
      <c r="BC32" s="18">
        <v>1.3</v>
      </c>
      <c r="BD32" s="6">
        <v>199</v>
      </c>
      <c r="BE32" s="34">
        <v>0.62</v>
      </c>
      <c r="BF32" s="34">
        <v>0.45</v>
      </c>
      <c r="BG32" s="6" t="s">
        <v>446</v>
      </c>
      <c r="BH32" s="34">
        <v>11.4</v>
      </c>
      <c r="BI32" s="34">
        <v>0.2</v>
      </c>
      <c r="BJ32" s="34">
        <v>3.35</v>
      </c>
      <c r="BK32" s="6">
        <v>66</v>
      </c>
      <c r="BL32" s="6">
        <v>1</v>
      </c>
      <c r="BM32" s="18">
        <v>14.2</v>
      </c>
      <c r="BN32" s="34">
        <v>1.41</v>
      </c>
      <c r="BO32" s="6">
        <v>86</v>
      </c>
      <c r="BP32" s="6">
        <v>128</v>
      </c>
    </row>
    <row r="33" spans="1:68">
      <c r="A33" s="159" t="s">
        <v>328</v>
      </c>
      <c r="B33" s="22">
        <v>902184.23</v>
      </c>
      <c r="C33" s="22">
        <v>6243289.8099999996</v>
      </c>
      <c r="D33" s="24">
        <v>56.164273000000001</v>
      </c>
      <c r="E33" s="24">
        <v>-92.518659</v>
      </c>
      <c r="F33" s="18">
        <v>13.25</v>
      </c>
      <c r="G33" s="6">
        <v>13.35</v>
      </c>
      <c r="H33" s="6" t="s">
        <v>221</v>
      </c>
      <c r="I33" s="18" t="s">
        <v>219</v>
      </c>
      <c r="J33" s="34">
        <v>9.85</v>
      </c>
      <c r="K33" s="34">
        <v>15.3</v>
      </c>
      <c r="L33" s="34">
        <v>3.64</v>
      </c>
      <c r="M33" s="34">
        <v>2.2999999999999998</v>
      </c>
      <c r="N33" s="18">
        <v>17.8</v>
      </c>
      <c r="O33" s="34">
        <v>4.2</v>
      </c>
      <c r="P33" s="34">
        <v>0.05</v>
      </c>
      <c r="Q33" s="34">
        <v>0.93</v>
      </c>
      <c r="R33" s="34">
        <v>0.11</v>
      </c>
      <c r="S33" s="18">
        <v>45</v>
      </c>
      <c r="T33" s="34">
        <v>0.59</v>
      </c>
      <c r="U33" s="34">
        <v>99.77</v>
      </c>
      <c r="V33" s="6" t="s">
        <v>446</v>
      </c>
      <c r="W33" s="18">
        <v>3.2</v>
      </c>
      <c r="X33" s="6">
        <v>394</v>
      </c>
      <c r="Y33" s="18">
        <v>2.2999999999999998</v>
      </c>
      <c r="Z33" s="6" t="s">
        <v>446</v>
      </c>
      <c r="AA33" s="18">
        <v>0.4</v>
      </c>
      <c r="AB33" s="6">
        <v>60</v>
      </c>
      <c r="AC33" s="18">
        <v>11.2</v>
      </c>
      <c r="AD33" s="6">
        <v>62</v>
      </c>
      <c r="AE33" s="18">
        <v>3.6</v>
      </c>
      <c r="AF33" s="18">
        <v>19.5</v>
      </c>
      <c r="AG33" s="34">
        <v>3.38</v>
      </c>
      <c r="AH33" s="34">
        <v>1.97</v>
      </c>
      <c r="AI33" s="34">
        <v>1.02</v>
      </c>
      <c r="AJ33" s="6">
        <v>14.7</v>
      </c>
      <c r="AK33" s="34">
        <v>4.12</v>
      </c>
      <c r="AL33" s="18">
        <v>0.8</v>
      </c>
      <c r="AM33" s="18">
        <v>5.7</v>
      </c>
      <c r="AN33" s="18">
        <v>0.6</v>
      </c>
      <c r="AO33" s="34">
        <v>0.74</v>
      </c>
      <c r="AP33" s="6">
        <v>29</v>
      </c>
      <c r="AQ33" s="34">
        <v>0.24</v>
      </c>
      <c r="AR33" s="6" t="s">
        <v>446</v>
      </c>
      <c r="AS33" s="6">
        <v>12</v>
      </c>
      <c r="AT33" s="18">
        <v>26.5</v>
      </c>
      <c r="AU33" s="6">
        <v>36</v>
      </c>
      <c r="AV33" s="18">
        <v>27.1</v>
      </c>
      <c r="AW33" s="34">
        <v>8.11</v>
      </c>
      <c r="AX33" s="18">
        <v>85.7</v>
      </c>
      <c r="AY33" s="6">
        <v>2</v>
      </c>
      <c r="AZ33" s="22">
        <v>8</v>
      </c>
      <c r="BA33" s="6" t="s">
        <v>443</v>
      </c>
      <c r="BB33" s="34">
        <v>5</v>
      </c>
      <c r="BC33" s="18">
        <v>1</v>
      </c>
      <c r="BD33" s="6">
        <v>202</v>
      </c>
      <c r="BE33" s="34">
        <v>0.82</v>
      </c>
      <c r="BF33" s="34">
        <v>0.5</v>
      </c>
      <c r="BG33" s="6" t="s">
        <v>446</v>
      </c>
      <c r="BH33" s="34">
        <v>10.5</v>
      </c>
      <c r="BI33" s="34">
        <v>0.27</v>
      </c>
      <c r="BJ33" s="34">
        <v>2.39</v>
      </c>
      <c r="BK33" s="6">
        <v>70</v>
      </c>
      <c r="BL33" s="6">
        <v>1</v>
      </c>
      <c r="BM33" s="18">
        <v>17.5</v>
      </c>
      <c r="BN33" s="34">
        <v>1.58</v>
      </c>
      <c r="BO33" s="6">
        <v>102</v>
      </c>
      <c r="BP33" s="6">
        <v>201</v>
      </c>
    </row>
    <row r="34" spans="1:68">
      <c r="A34" s="159" t="s">
        <v>329</v>
      </c>
      <c r="B34" s="22">
        <v>902184.23</v>
      </c>
      <c r="C34" s="22">
        <v>6243289.8099999996</v>
      </c>
      <c r="D34" s="24">
        <v>56.164273000000001</v>
      </c>
      <c r="E34" s="24">
        <v>-92.518659</v>
      </c>
      <c r="F34" s="18">
        <v>13.95</v>
      </c>
      <c r="G34" s="6">
        <v>14.05</v>
      </c>
      <c r="H34" s="6" t="s">
        <v>270</v>
      </c>
      <c r="I34" s="18" t="s">
        <v>219</v>
      </c>
      <c r="J34" s="34">
        <v>9.73</v>
      </c>
      <c r="K34" s="34">
        <v>16.2</v>
      </c>
      <c r="L34" s="34">
        <v>3.75</v>
      </c>
      <c r="M34" s="34">
        <v>2.36</v>
      </c>
      <c r="N34" s="18">
        <v>19.100000000000001</v>
      </c>
      <c r="O34" s="34">
        <v>4.58</v>
      </c>
      <c r="P34" s="34">
        <v>0.05</v>
      </c>
      <c r="Q34" s="34">
        <v>1.05</v>
      </c>
      <c r="R34" s="34">
        <v>0.12</v>
      </c>
      <c r="S34" s="18">
        <v>42.3</v>
      </c>
      <c r="T34" s="34">
        <v>0.53</v>
      </c>
      <c r="U34" s="34">
        <v>99.77</v>
      </c>
      <c r="V34" s="6" t="s">
        <v>446</v>
      </c>
      <c r="W34" s="18">
        <v>3.2</v>
      </c>
      <c r="X34" s="6">
        <v>413</v>
      </c>
      <c r="Y34" s="18">
        <v>1.2</v>
      </c>
      <c r="Z34" s="6">
        <v>0.1</v>
      </c>
      <c r="AA34" s="18" t="s">
        <v>446</v>
      </c>
      <c r="AB34" s="6">
        <v>59</v>
      </c>
      <c r="AC34" s="18">
        <v>11.7</v>
      </c>
      <c r="AD34" s="6">
        <v>60</v>
      </c>
      <c r="AE34" s="18">
        <v>3.6</v>
      </c>
      <c r="AF34" s="18">
        <v>19.600000000000001</v>
      </c>
      <c r="AG34" s="34">
        <v>3.32</v>
      </c>
      <c r="AH34" s="34">
        <v>1.69</v>
      </c>
      <c r="AI34" s="34">
        <v>1.01</v>
      </c>
      <c r="AJ34" s="6">
        <v>14.6</v>
      </c>
      <c r="AK34" s="34">
        <v>3.89</v>
      </c>
      <c r="AL34" s="18">
        <v>0.7</v>
      </c>
      <c r="AM34" s="18">
        <v>4.8</v>
      </c>
      <c r="AN34" s="18">
        <v>0.8</v>
      </c>
      <c r="AO34" s="34">
        <v>0.54</v>
      </c>
      <c r="AP34" s="6">
        <v>28</v>
      </c>
      <c r="AQ34" s="34">
        <v>0.3</v>
      </c>
      <c r="AR34" s="6" t="s">
        <v>446</v>
      </c>
      <c r="AS34" s="6">
        <v>11</v>
      </c>
      <c r="AT34" s="18">
        <v>26.5</v>
      </c>
      <c r="AU34" s="6">
        <v>36</v>
      </c>
      <c r="AV34" s="18">
        <v>24.8</v>
      </c>
      <c r="AW34" s="34">
        <v>7.3</v>
      </c>
      <c r="AX34" s="18">
        <v>89.2</v>
      </c>
      <c r="AY34" s="6">
        <v>1</v>
      </c>
      <c r="AZ34" s="22">
        <v>8</v>
      </c>
      <c r="BA34" s="6" t="s">
        <v>443</v>
      </c>
      <c r="BB34" s="34">
        <v>4.3600000000000003</v>
      </c>
      <c r="BC34" s="18">
        <v>1.4</v>
      </c>
      <c r="BD34" s="6">
        <v>201</v>
      </c>
      <c r="BE34" s="34">
        <v>0.75</v>
      </c>
      <c r="BF34" s="34">
        <v>0.56999999999999995</v>
      </c>
      <c r="BG34" s="6" t="s">
        <v>446</v>
      </c>
      <c r="BH34" s="34">
        <v>14.7</v>
      </c>
      <c r="BI34" s="34">
        <v>0.27</v>
      </c>
      <c r="BJ34" s="34">
        <v>2.37</v>
      </c>
      <c r="BK34" s="6">
        <v>70</v>
      </c>
      <c r="BL34" s="6" t="s">
        <v>443</v>
      </c>
      <c r="BM34" s="18">
        <v>16.8</v>
      </c>
      <c r="BN34" s="34">
        <v>1.53</v>
      </c>
      <c r="BO34" s="6">
        <v>92</v>
      </c>
      <c r="BP34" s="6">
        <v>169</v>
      </c>
    </row>
    <row r="35" spans="1:68">
      <c r="A35" s="159" t="s">
        <v>330</v>
      </c>
      <c r="B35" s="22">
        <v>902192.16</v>
      </c>
      <c r="C35" s="22">
        <v>6243252.1399999997</v>
      </c>
      <c r="D35" s="24">
        <v>56.163924999999999</v>
      </c>
      <c r="E35" s="24">
        <v>-92.518590000000003</v>
      </c>
      <c r="F35" s="18">
        <v>15</v>
      </c>
      <c r="G35" s="6">
        <v>15.1</v>
      </c>
      <c r="H35" s="6" t="s">
        <v>273</v>
      </c>
      <c r="I35" s="18" t="s">
        <v>219</v>
      </c>
      <c r="J35" s="34">
        <v>10.4</v>
      </c>
      <c r="K35" s="34">
        <v>14.8</v>
      </c>
      <c r="L35" s="34">
        <v>3.84</v>
      </c>
      <c r="M35" s="34">
        <v>2.5</v>
      </c>
      <c r="N35" s="18">
        <v>18.100000000000001</v>
      </c>
      <c r="O35" s="34">
        <v>4.45</v>
      </c>
      <c r="P35" s="34">
        <v>0.05</v>
      </c>
      <c r="Q35" s="34">
        <v>1.26</v>
      </c>
      <c r="R35" s="34">
        <v>0.14000000000000001</v>
      </c>
      <c r="S35" s="18">
        <v>43.9</v>
      </c>
      <c r="T35" s="34">
        <v>0.53</v>
      </c>
      <c r="U35" s="34">
        <v>99.97</v>
      </c>
      <c r="V35" s="6" t="s">
        <v>446</v>
      </c>
      <c r="W35" s="18">
        <v>2.7</v>
      </c>
      <c r="X35" s="6">
        <v>462</v>
      </c>
      <c r="Y35" s="18">
        <v>2.4</v>
      </c>
      <c r="Z35" s="6">
        <v>0.1</v>
      </c>
      <c r="AA35" s="18" t="s">
        <v>446</v>
      </c>
      <c r="AB35" s="6">
        <v>62</v>
      </c>
      <c r="AC35" s="18">
        <v>11.8</v>
      </c>
      <c r="AD35" s="6">
        <v>62</v>
      </c>
      <c r="AE35" s="18">
        <v>3.8</v>
      </c>
      <c r="AF35" s="18">
        <v>23.8</v>
      </c>
      <c r="AG35" s="34">
        <v>3.4</v>
      </c>
      <c r="AH35" s="34">
        <v>1.6</v>
      </c>
      <c r="AI35" s="34">
        <v>0.86</v>
      </c>
      <c r="AJ35" s="6">
        <v>15.6</v>
      </c>
      <c r="AK35" s="34">
        <v>4.29</v>
      </c>
      <c r="AL35" s="18">
        <v>0.9</v>
      </c>
      <c r="AM35" s="18">
        <v>6.6</v>
      </c>
      <c r="AN35" s="18">
        <v>10.6</v>
      </c>
      <c r="AO35" s="34">
        <v>0.65</v>
      </c>
      <c r="AP35" s="6">
        <v>30</v>
      </c>
      <c r="AQ35" s="34">
        <v>0.24</v>
      </c>
      <c r="AR35" s="6" t="s">
        <v>446</v>
      </c>
      <c r="AS35" s="6">
        <v>12</v>
      </c>
      <c r="AT35" s="18">
        <v>28.2</v>
      </c>
      <c r="AU35" s="6">
        <v>38</v>
      </c>
      <c r="AV35" s="18">
        <v>27.2</v>
      </c>
      <c r="AW35" s="34">
        <v>7.99</v>
      </c>
      <c r="AX35" s="18">
        <v>93.6</v>
      </c>
      <c r="AY35" s="6">
        <v>1</v>
      </c>
      <c r="AZ35" s="22">
        <v>9</v>
      </c>
      <c r="BA35" s="6">
        <v>1</v>
      </c>
      <c r="BB35" s="34">
        <v>4.28</v>
      </c>
      <c r="BC35" s="18">
        <v>1.3</v>
      </c>
      <c r="BD35" s="6">
        <v>209</v>
      </c>
      <c r="BE35" s="34">
        <v>0.88</v>
      </c>
      <c r="BF35" s="34">
        <v>0.56999999999999995</v>
      </c>
      <c r="BG35" s="6" t="s">
        <v>446</v>
      </c>
      <c r="BH35" s="34">
        <v>11.1</v>
      </c>
      <c r="BI35" s="34">
        <v>0.26</v>
      </c>
      <c r="BJ35" s="34">
        <v>3.21</v>
      </c>
      <c r="BK35" s="6">
        <v>71</v>
      </c>
      <c r="BL35" s="6">
        <v>445</v>
      </c>
      <c r="BM35" s="18">
        <v>17.3</v>
      </c>
      <c r="BN35" s="34">
        <v>1.55</v>
      </c>
      <c r="BO35" s="6">
        <v>96</v>
      </c>
      <c r="BP35" s="6">
        <v>254</v>
      </c>
    </row>
    <row r="36" spans="1:68">
      <c r="A36" s="159" t="s">
        <v>332</v>
      </c>
      <c r="B36" s="22">
        <v>902192.16</v>
      </c>
      <c r="C36" s="22">
        <v>6243252.1399999997</v>
      </c>
      <c r="D36" s="24">
        <v>56.163874</v>
      </c>
      <c r="E36" s="24">
        <v>-92.518429999999995</v>
      </c>
      <c r="F36" s="18">
        <v>19</v>
      </c>
      <c r="G36" s="6">
        <v>19.3</v>
      </c>
      <c r="H36" s="6" t="s">
        <v>275</v>
      </c>
      <c r="I36" s="18" t="s">
        <v>219</v>
      </c>
      <c r="J36" s="34">
        <v>12.6</v>
      </c>
      <c r="K36" s="34">
        <v>11.4</v>
      </c>
      <c r="L36" s="34">
        <v>5.03</v>
      </c>
      <c r="M36" s="34">
        <v>2.81</v>
      </c>
      <c r="N36" s="18">
        <v>14.3</v>
      </c>
      <c r="O36" s="34">
        <v>3.96</v>
      </c>
      <c r="P36" s="34">
        <v>7.0000000000000007E-2</v>
      </c>
      <c r="Q36" s="34">
        <v>1.76</v>
      </c>
      <c r="R36" s="34">
        <v>0.17</v>
      </c>
      <c r="S36" s="18">
        <v>46.8</v>
      </c>
      <c r="T36" s="34">
        <v>0.54</v>
      </c>
      <c r="U36" s="34">
        <v>99.44</v>
      </c>
      <c r="V36" s="6" t="s">
        <v>446</v>
      </c>
      <c r="W36" s="18">
        <v>3.4</v>
      </c>
      <c r="X36" s="6">
        <v>578</v>
      </c>
      <c r="Y36" s="18">
        <v>1.4</v>
      </c>
      <c r="Z36" s="6">
        <v>0.2</v>
      </c>
      <c r="AA36" s="18">
        <v>0.3</v>
      </c>
      <c r="AB36" s="6">
        <v>66</v>
      </c>
      <c r="AC36" s="18">
        <v>14.4</v>
      </c>
      <c r="AD36" s="6">
        <v>78</v>
      </c>
      <c r="AE36" s="18">
        <v>4.5</v>
      </c>
      <c r="AF36" s="18">
        <v>34.200000000000003</v>
      </c>
      <c r="AG36" s="34">
        <v>3.37</v>
      </c>
      <c r="AH36" s="34">
        <v>1.87</v>
      </c>
      <c r="AI36" s="34">
        <v>1</v>
      </c>
      <c r="AJ36" s="6">
        <v>19.8</v>
      </c>
      <c r="AK36" s="34">
        <v>4.41</v>
      </c>
      <c r="AL36" s="18">
        <v>1.2</v>
      </c>
      <c r="AM36" s="18">
        <v>8.1999999999999993</v>
      </c>
      <c r="AN36" s="18">
        <v>1.2</v>
      </c>
      <c r="AO36" s="34">
        <v>0.69</v>
      </c>
      <c r="AP36" s="6">
        <v>33</v>
      </c>
      <c r="AQ36" s="34">
        <v>0.2</v>
      </c>
      <c r="AR36" s="6" t="s">
        <v>446</v>
      </c>
      <c r="AS36" s="6">
        <v>11</v>
      </c>
      <c r="AT36" s="18">
        <v>30</v>
      </c>
      <c r="AU36" s="6">
        <v>45</v>
      </c>
      <c r="AV36" s="18">
        <v>31.2</v>
      </c>
      <c r="AW36" s="34">
        <v>9.7799999999999994</v>
      </c>
      <c r="AX36" s="18">
        <v>117</v>
      </c>
      <c r="AY36" s="6">
        <v>1</v>
      </c>
      <c r="AZ36" s="22">
        <v>10</v>
      </c>
      <c r="BA36" s="6">
        <v>14</v>
      </c>
      <c r="BB36" s="34">
        <v>5.14</v>
      </c>
      <c r="BC36" s="18">
        <v>1.5</v>
      </c>
      <c r="BD36" s="6">
        <v>260</v>
      </c>
      <c r="BE36" s="34">
        <v>0.67</v>
      </c>
      <c r="BF36" s="34">
        <v>0.56999999999999995</v>
      </c>
      <c r="BG36" s="6" t="s">
        <v>446</v>
      </c>
      <c r="BH36" s="34">
        <v>12.1</v>
      </c>
      <c r="BI36" s="34">
        <v>0.26</v>
      </c>
      <c r="BJ36" s="34">
        <v>2.2000000000000002</v>
      </c>
      <c r="BK36" s="6">
        <v>83</v>
      </c>
      <c r="BL36" s="6">
        <v>2</v>
      </c>
      <c r="BM36" s="18">
        <v>17</v>
      </c>
      <c r="BN36" s="34">
        <v>1.6</v>
      </c>
      <c r="BO36" s="6">
        <v>113</v>
      </c>
      <c r="BP36" s="6">
        <v>259</v>
      </c>
    </row>
    <row r="37" spans="1:68">
      <c r="A37" s="159" t="s">
        <v>338</v>
      </c>
      <c r="B37" s="22">
        <v>883109.84</v>
      </c>
      <c r="C37" s="22">
        <v>6249588.21</v>
      </c>
      <c r="D37" s="24">
        <v>56.236226000000002</v>
      </c>
      <c r="E37" s="24">
        <v>-92.814905999999993</v>
      </c>
      <c r="F37" s="18">
        <v>4.7</v>
      </c>
      <c r="G37" s="6">
        <v>4.8</v>
      </c>
      <c r="H37" s="6" t="s">
        <v>214</v>
      </c>
      <c r="I37" s="6" t="s">
        <v>219</v>
      </c>
      <c r="J37" s="34">
        <v>6.91</v>
      </c>
      <c r="K37" s="34">
        <v>18</v>
      </c>
      <c r="L37" s="34">
        <v>2.08</v>
      </c>
      <c r="M37" s="34">
        <v>2.14</v>
      </c>
      <c r="N37" s="18">
        <v>20.7</v>
      </c>
      <c r="O37" s="34">
        <v>6.73</v>
      </c>
      <c r="P37" s="34">
        <v>0.04</v>
      </c>
      <c r="Q37" s="34">
        <v>1.33</v>
      </c>
      <c r="R37" s="34">
        <v>0.09</v>
      </c>
      <c r="S37" s="18">
        <v>41.4</v>
      </c>
      <c r="T37" s="34">
        <v>0.34</v>
      </c>
      <c r="U37" s="34">
        <v>99.76</v>
      </c>
      <c r="V37" s="6" t="s">
        <v>446</v>
      </c>
      <c r="W37" s="18">
        <v>2.1</v>
      </c>
      <c r="X37" s="6">
        <v>377</v>
      </c>
      <c r="Y37" s="18">
        <v>0.1</v>
      </c>
      <c r="Z37" s="6" t="s">
        <v>446</v>
      </c>
      <c r="AA37" s="18">
        <v>0.2</v>
      </c>
      <c r="AB37" s="6">
        <v>44</v>
      </c>
      <c r="AC37" s="18">
        <v>6</v>
      </c>
      <c r="AD37" s="6">
        <v>33</v>
      </c>
      <c r="AE37" s="18">
        <v>1.7</v>
      </c>
      <c r="AF37" s="18">
        <v>10</v>
      </c>
      <c r="AG37" s="34">
        <v>2.33</v>
      </c>
      <c r="AH37" s="34">
        <v>1.39</v>
      </c>
      <c r="AI37" s="34">
        <v>0.62</v>
      </c>
      <c r="AJ37" s="6">
        <v>9.3000000000000007</v>
      </c>
      <c r="AK37" s="34">
        <v>3.5</v>
      </c>
      <c r="AL37" s="18">
        <v>0.5</v>
      </c>
      <c r="AM37" s="18">
        <v>5.3</v>
      </c>
      <c r="AN37" s="18">
        <v>0.7</v>
      </c>
      <c r="AO37" s="34">
        <v>0.46</v>
      </c>
      <c r="AP37" s="6">
        <v>21</v>
      </c>
      <c r="AQ37" s="34">
        <v>0.19</v>
      </c>
      <c r="AR37" s="6" t="s">
        <v>446</v>
      </c>
      <c r="AS37" s="6">
        <v>6</v>
      </c>
      <c r="AT37" s="18">
        <v>20.100000000000001</v>
      </c>
      <c r="AU37" s="6">
        <v>22</v>
      </c>
      <c r="AV37" s="18">
        <v>16.7</v>
      </c>
      <c r="AW37" s="34">
        <v>5.58</v>
      </c>
      <c r="AX37" s="18">
        <v>63.5</v>
      </c>
      <c r="AY37" s="6" t="s">
        <v>443</v>
      </c>
      <c r="AZ37" s="22">
        <v>5</v>
      </c>
      <c r="BA37" s="6">
        <v>4</v>
      </c>
      <c r="BB37" s="34">
        <v>3.46</v>
      </c>
      <c r="BC37" s="18">
        <v>0.7</v>
      </c>
      <c r="BD37" s="6">
        <v>198</v>
      </c>
      <c r="BE37" s="34">
        <v>0.6</v>
      </c>
      <c r="BF37" s="34">
        <v>0.45</v>
      </c>
      <c r="BG37" s="6">
        <v>21.8</v>
      </c>
      <c r="BH37" s="34">
        <v>9.09</v>
      </c>
      <c r="BI37" s="34">
        <v>0.21</v>
      </c>
      <c r="BJ37" s="34">
        <v>1.52</v>
      </c>
      <c r="BK37" s="6">
        <v>37</v>
      </c>
      <c r="BL37" s="6" t="s">
        <v>443</v>
      </c>
      <c r="BM37" s="18">
        <v>13.3</v>
      </c>
      <c r="BN37" s="34">
        <v>1.52</v>
      </c>
      <c r="BO37" s="6">
        <v>48</v>
      </c>
      <c r="BP37" s="6">
        <v>186</v>
      </c>
    </row>
    <row r="38" spans="1:68">
      <c r="A38" s="159" t="s">
        <v>340</v>
      </c>
      <c r="B38" s="22">
        <v>883109.84</v>
      </c>
      <c r="C38" s="22">
        <v>6249588.21</v>
      </c>
      <c r="D38" s="24">
        <v>56.236226000000002</v>
      </c>
      <c r="E38" s="24">
        <v>-92.814905999999993</v>
      </c>
      <c r="F38" s="18">
        <v>5.2</v>
      </c>
      <c r="G38" s="6">
        <v>5.3</v>
      </c>
      <c r="H38" s="6" t="s">
        <v>215</v>
      </c>
      <c r="I38" s="6" t="s">
        <v>219</v>
      </c>
      <c r="J38" s="34">
        <v>8.9</v>
      </c>
      <c r="K38" s="34">
        <v>17.2</v>
      </c>
      <c r="L38" s="34">
        <v>3.29</v>
      </c>
      <c r="M38" s="34">
        <v>2.38</v>
      </c>
      <c r="N38" s="18">
        <v>18.899999999999999</v>
      </c>
      <c r="O38" s="34">
        <v>5.34</v>
      </c>
      <c r="P38" s="34">
        <v>0.05</v>
      </c>
      <c r="Q38" s="34">
        <v>1.4</v>
      </c>
      <c r="R38" s="34">
        <v>0.11</v>
      </c>
      <c r="S38" s="18">
        <v>41.4</v>
      </c>
      <c r="T38" s="34">
        <v>0.43</v>
      </c>
      <c r="U38" s="34">
        <v>99.4</v>
      </c>
      <c r="V38" s="6" t="s">
        <v>446</v>
      </c>
      <c r="W38" s="18">
        <v>37.700000000000003</v>
      </c>
      <c r="X38" s="6">
        <v>445</v>
      </c>
      <c r="Y38" s="18">
        <v>0.9</v>
      </c>
      <c r="Z38" s="6">
        <v>0.1</v>
      </c>
      <c r="AA38" s="18" t="s">
        <v>446</v>
      </c>
      <c r="AB38" s="6">
        <v>50</v>
      </c>
      <c r="AC38" s="18">
        <v>9.6</v>
      </c>
      <c r="AD38" s="6">
        <v>51</v>
      </c>
      <c r="AE38" s="18">
        <v>2.8</v>
      </c>
      <c r="AF38" s="18">
        <v>65.2</v>
      </c>
      <c r="AG38" s="34">
        <v>3.28</v>
      </c>
      <c r="AH38" s="34">
        <v>1.47</v>
      </c>
      <c r="AI38" s="34">
        <v>0.93</v>
      </c>
      <c r="AJ38" s="6">
        <v>12.1</v>
      </c>
      <c r="AK38" s="34">
        <v>3.37</v>
      </c>
      <c r="AL38" s="18">
        <v>0.7</v>
      </c>
      <c r="AM38" s="18">
        <v>4.8</v>
      </c>
      <c r="AN38" s="18">
        <v>0.5</v>
      </c>
      <c r="AO38" s="34">
        <v>0.53</v>
      </c>
      <c r="AP38" s="6">
        <v>24</v>
      </c>
      <c r="AQ38" s="34">
        <v>0.24</v>
      </c>
      <c r="AR38" s="6" t="s">
        <v>446</v>
      </c>
      <c r="AS38" s="6">
        <v>8</v>
      </c>
      <c r="AT38" s="18">
        <v>23</v>
      </c>
      <c r="AU38" s="6">
        <v>30</v>
      </c>
      <c r="AV38" s="18">
        <v>21.6</v>
      </c>
      <c r="AW38" s="34">
        <v>6.54</v>
      </c>
      <c r="AX38" s="18">
        <v>77.099999999999994</v>
      </c>
      <c r="AY38" s="6" t="s">
        <v>443</v>
      </c>
      <c r="AZ38" s="22">
        <v>7</v>
      </c>
      <c r="BA38" s="6" t="s">
        <v>443</v>
      </c>
      <c r="BB38" s="34">
        <v>4.55</v>
      </c>
      <c r="BC38" s="18">
        <v>0.9</v>
      </c>
      <c r="BD38" s="6">
        <v>215</v>
      </c>
      <c r="BE38" s="34">
        <v>0.62</v>
      </c>
      <c r="BF38" s="34">
        <v>0.45</v>
      </c>
      <c r="BG38" s="6" t="s">
        <v>446</v>
      </c>
      <c r="BH38" s="34">
        <v>9.66</v>
      </c>
      <c r="BI38" s="34">
        <v>0.23</v>
      </c>
      <c r="BJ38" s="34">
        <v>1.93</v>
      </c>
      <c r="BK38" s="6">
        <v>70</v>
      </c>
      <c r="BL38" s="6">
        <v>6</v>
      </c>
      <c r="BM38" s="18">
        <v>14.6</v>
      </c>
      <c r="BN38" s="34">
        <v>1.54</v>
      </c>
      <c r="BO38" s="6">
        <v>70</v>
      </c>
      <c r="BP38" s="6">
        <v>147</v>
      </c>
    </row>
    <row r="39" spans="1:68">
      <c r="A39" s="159" t="s">
        <v>341</v>
      </c>
      <c r="B39" s="22">
        <v>883109.84</v>
      </c>
      <c r="C39" s="22">
        <v>6249588.21</v>
      </c>
      <c r="D39" s="24">
        <v>56.236226000000002</v>
      </c>
      <c r="E39" s="24">
        <v>-92.814905999999993</v>
      </c>
      <c r="F39" s="18">
        <v>7.25</v>
      </c>
      <c r="G39" s="6">
        <v>7.35</v>
      </c>
      <c r="H39" s="6" t="s">
        <v>216</v>
      </c>
      <c r="I39" s="6" t="s">
        <v>219</v>
      </c>
      <c r="J39" s="34">
        <v>7.91</v>
      </c>
      <c r="K39" s="34">
        <v>18.7</v>
      </c>
      <c r="L39" s="34">
        <v>2.83</v>
      </c>
      <c r="M39" s="34">
        <v>2.1800000000000002</v>
      </c>
      <c r="N39" s="18">
        <v>20.100000000000001</v>
      </c>
      <c r="O39" s="34">
        <v>5.48</v>
      </c>
      <c r="P39" s="34">
        <v>0.05</v>
      </c>
      <c r="Q39" s="34">
        <v>1.28</v>
      </c>
      <c r="R39" s="34">
        <v>0.1</v>
      </c>
      <c r="S39" s="18">
        <v>40.6</v>
      </c>
      <c r="T39" s="34">
        <v>0.41</v>
      </c>
      <c r="U39" s="34">
        <v>99.64</v>
      </c>
      <c r="V39" s="6" t="s">
        <v>446</v>
      </c>
      <c r="W39" s="18">
        <v>3.1</v>
      </c>
      <c r="X39" s="6">
        <v>378</v>
      </c>
      <c r="Y39" s="18">
        <v>0.6</v>
      </c>
      <c r="Z39" s="6" t="s">
        <v>446</v>
      </c>
      <c r="AA39" s="18">
        <v>0.2</v>
      </c>
      <c r="AB39" s="6">
        <v>40</v>
      </c>
      <c r="AC39" s="18">
        <v>8.6</v>
      </c>
      <c r="AD39" s="6">
        <v>44</v>
      </c>
      <c r="AE39" s="18">
        <v>2.2999999999999998</v>
      </c>
      <c r="AF39" s="18">
        <v>17.3</v>
      </c>
      <c r="AG39" s="34">
        <v>2.78</v>
      </c>
      <c r="AH39" s="34">
        <v>1.47</v>
      </c>
      <c r="AI39" s="34">
        <v>0.79</v>
      </c>
      <c r="AJ39" s="6">
        <v>10.199999999999999</v>
      </c>
      <c r="AK39" s="34">
        <v>3.27</v>
      </c>
      <c r="AL39" s="18">
        <v>0.6</v>
      </c>
      <c r="AM39" s="18">
        <v>4.0999999999999996</v>
      </c>
      <c r="AN39" s="18">
        <v>0.2</v>
      </c>
      <c r="AO39" s="34">
        <v>0.54</v>
      </c>
      <c r="AP39" s="6">
        <v>19</v>
      </c>
      <c r="AQ39" s="34">
        <v>0.15</v>
      </c>
      <c r="AR39" s="6" t="s">
        <v>446</v>
      </c>
      <c r="AS39" s="6">
        <v>7</v>
      </c>
      <c r="AT39" s="18">
        <v>18.8</v>
      </c>
      <c r="AU39" s="6">
        <v>27</v>
      </c>
      <c r="AV39" s="18">
        <v>18.899999999999999</v>
      </c>
      <c r="AW39" s="34">
        <v>5.79</v>
      </c>
      <c r="AX39" s="18">
        <v>66.3</v>
      </c>
      <c r="AY39" s="6">
        <v>1</v>
      </c>
      <c r="AZ39" s="22">
        <v>6</v>
      </c>
      <c r="BA39" s="6">
        <v>10</v>
      </c>
      <c r="BB39" s="34">
        <v>3.5</v>
      </c>
      <c r="BC39" s="18">
        <v>0.7</v>
      </c>
      <c r="BD39" s="6">
        <v>202</v>
      </c>
      <c r="BE39" s="34">
        <v>0.6</v>
      </c>
      <c r="BF39" s="34">
        <v>0.43</v>
      </c>
      <c r="BG39" s="6">
        <v>0.3</v>
      </c>
      <c r="BH39" s="34">
        <v>6.95</v>
      </c>
      <c r="BI39" s="34">
        <v>0.19</v>
      </c>
      <c r="BJ39" s="34">
        <v>1.25</v>
      </c>
      <c r="BK39" s="6">
        <v>50</v>
      </c>
      <c r="BL39" s="6" t="s">
        <v>443</v>
      </c>
      <c r="BM39" s="18">
        <v>13</v>
      </c>
      <c r="BN39" s="34">
        <v>1.42</v>
      </c>
      <c r="BO39" s="6">
        <v>69</v>
      </c>
      <c r="BP39" s="6">
        <v>139</v>
      </c>
    </row>
    <row r="40" spans="1:68">
      <c r="A40" s="159" t="s">
        <v>342</v>
      </c>
      <c r="B40" s="22">
        <v>883109.84</v>
      </c>
      <c r="C40" s="22">
        <v>6249588.21</v>
      </c>
      <c r="D40" s="24">
        <v>56.236226000000002</v>
      </c>
      <c r="E40" s="24">
        <v>-92.814905999999993</v>
      </c>
      <c r="F40" s="18">
        <v>8.4</v>
      </c>
      <c r="G40" s="6">
        <v>8.5</v>
      </c>
      <c r="H40" s="6" t="s">
        <v>217</v>
      </c>
      <c r="I40" s="6" t="s">
        <v>219</v>
      </c>
      <c r="J40" s="34">
        <v>9.0299999999999994</v>
      </c>
      <c r="K40" s="34">
        <v>18.7</v>
      </c>
      <c r="L40" s="34">
        <v>3.44</v>
      </c>
      <c r="M40" s="34">
        <v>2.3199999999999998</v>
      </c>
      <c r="N40" s="18">
        <v>19.5</v>
      </c>
      <c r="O40" s="34">
        <v>4.78</v>
      </c>
      <c r="P40" s="34">
        <v>0.05</v>
      </c>
      <c r="Q40" s="34">
        <v>1.24</v>
      </c>
      <c r="R40" s="34">
        <v>0.1</v>
      </c>
      <c r="S40" s="18">
        <v>39.700000000000003</v>
      </c>
      <c r="T40" s="34">
        <v>0.45</v>
      </c>
      <c r="U40" s="34">
        <v>99.31</v>
      </c>
      <c r="V40" s="6" t="s">
        <v>446</v>
      </c>
      <c r="W40" s="18">
        <v>2.7</v>
      </c>
      <c r="X40" s="6">
        <v>425</v>
      </c>
      <c r="Y40" s="18">
        <v>1</v>
      </c>
      <c r="Z40" s="6">
        <v>0.1</v>
      </c>
      <c r="AA40" s="18">
        <v>0.1</v>
      </c>
      <c r="AB40" s="6">
        <v>49</v>
      </c>
      <c r="AC40" s="18">
        <v>10.199999999999999</v>
      </c>
      <c r="AD40" s="6">
        <v>53</v>
      </c>
      <c r="AE40" s="18">
        <v>3.2</v>
      </c>
      <c r="AF40" s="18">
        <v>19</v>
      </c>
      <c r="AG40" s="34">
        <v>3.2</v>
      </c>
      <c r="AH40" s="34">
        <v>1.49</v>
      </c>
      <c r="AI40" s="34">
        <v>0.76</v>
      </c>
      <c r="AJ40" s="6">
        <v>12.6</v>
      </c>
      <c r="AK40" s="34">
        <v>3.35</v>
      </c>
      <c r="AL40" s="18">
        <v>0.8</v>
      </c>
      <c r="AM40" s="18">
        <v>4.7</v>
      </c>
      <c r="AN40" s="18">
        <v>0.3</v>
      </c>
      <c r="AO40" s="34">
        <v>0.57999999999999996</v>
      </c>
      <c r="AP40" s="6">
        <v>22</v>
      </c>
      <c r="AQ40" s="34">
        <v>0.26</v>
      </c>
      <c r="AR40" s="6" t="s">
        <v>446</v>
      </c>
      <c r="AS40" s="6">
        <v>8</v>
      </c>
      <c r="AT40" s="18">
        <v>22.5</v>
      </c>
      <c r="AU40" s="6">
        <v>33</v>
      </c>
      <c r="AV40" s="18">
        <v>22.6</v>
      </c>
      <c r="AW40" s="34">
        <v>7.43</v>
      </c>
      <c r="AX40" s="18">
        <v>83.1</v>
      </c>
      <c r="AY40" s="6">
        <v>1</v>
      </c>
      <c r="AZ40" s="22">
        <v>7</v>
      </c>
      <c r="BA40" s="6" t="s">
        <v>443</v>
      </c>
      <c r="BB40" s="34">
        <v>3.78</v>
      </c>
      <c r="BC40" s="18">
        <v>1.1000000000000001</v>
      </c>
      <c r="BD40" s="6">
        <v>220</v>
      </c>
      <c r="BE40" s="34">
        <v>0.69</v>
      </c>
      <c r="BF40" s="34">
        <v>0.43</v>
      </c>
      <c r="BG40" s="6">
        <v>0.2</v>
      </c>
      <c r="BH40" s="34">
        <v>8.5</v>
      </c>
      <c r="BI40" s="34">
        <v>0.25</v>
      </c>
      <c r="BJ40" s="34">
        <v>2.23</v>
      </c>
      <c r="BK40" s="6">
        <v>60</v>
      </c>
      <c r="BL40" s="6" t="s">
        <v>443</v>
      </c>
      <c r="BM40" s="18">
        <v>15.8</v>
      </c>
      <c r="BN40" s="34">
        <v>1.64</v>
      </c>
      <c r="BO40" s="6">
        <v>77</v>
      </c>
      <c r="BP40" s="6">
        <v>166</v>
      </c>
    </row>
    <row r="41" spans="1:68">
      <c r="A41" s="159" t="s">
        <v>343</v>
      </c>
      <c r="B41" s="22">
        <v>883109.84</v>
      </c>
      <c r="C41" s="22">
        <v>6249588.21</v>
      </c>
      <c r="D41" s="24">
        <v>56.236226000000002</v>
      </c>
      <c r="E41" s="24">
        <v>-92.814905999999993</v>
      </c>
      <c r="F41" s="18">
        <v>11.5</v>
      </c>
      <c r="G41" s="6">
        <v>11.6</v>
      </c>
      <c r="H41" s="6" t="s">
        <v>218</v>
      </c>
      <c r="I41" s="6" t="s">
        <v>219</v>
      </c>
      <c r="J41" s="34">
        <v>9.2799999999999994</v>
      </c>
      <c r="K41" s="34">
        <v>17.8</v>
      </c>
      <c r="L41" s="34">
        <v>3.58</v>
      </c>
      <c r="M41" s="34">
        <v>2.37</v>
      </c>
      <c r="N41" s="18">
        <v>19</v>
      </c>
      <c r="O41" s="34">
        <v>4.72</v>
      </c>
      <c r="P41" s="34">
        <v>0.05</v>
      </c>
      <c r="Q41" s="34">
        <v>1.17</v>
      </c>
      <c r="R41" s="34">
        <v>0.12</v>
      </c>
      <c r="S41" s="18">
        <v>41.1</v>
      </c>
      <c r="T41" s="34">
        <v>0.47</v>
      </c>
      <c r="U41" s="34">
        <v>99.66</v>
      </c>
      <c r="V41" s="6" t="s">
        <v>446</v>
      </c>
      <c r="W41" s="18">
        <v>3.4</v>
      </c>
      <c r="X41" s="6">
        <v>419</v>
      </c>
      <c r="Y41" s="18">
        <v>1.6</v>
      </c>
      <c r="Z41" s="6">
        <v>0.1</v>
      </c>
      <c r="AA41" s="18" t="s">
        <v>446</v>
      </c>
      <c r="AB41" s="6">
        <v>50</v>
      </c>
      <c r="AC41" s="18">
        <v>11.5</v>
      </c>
      <c r="AD41" s="6">
        <v>56</v>
      </c>
      <c r="AE41" s="18">
        <v>5.6</v>
      </c>
      <c r="AF41" s="18">
        <v>21.2</v>
      </c>
      <c r="AG41" s="34">
        <v>2.99</v>
      </c>
      <c r="AH41" s="34">
        <v>1.53</v>
      </c>
      <c r="AI41" s="34">
        <v>0.84</v>
      </c>
      <c r="AJ41" s="6">
        <v>13</v>
      </c>
      <c r="AK41" s="34">
        <v>3.89</v>
      </c>
      <c r="AL41" s="18">
        <v>1</v>
      </c>
      <c r="AM41" s="18">
        <v>6.3</v>
      </c>
      <c r="AN41" s="18">
        <v>0.5</v>
      </c>
      <c r="AO41" s="34">
        <v>0.62</v>
      </c>
      <c r="AP41" s="6">
        <v>24</v>
      </c>
      <c r="AQ41" s="34">
        <v>0.27</v>
      </c>
      <c r="AR41" s="6" t="s">
        <v>446</v>
      </c>
      <c r="AS41" s="6">
        <v>10</v>
      </c>
      <c r="AT41" s="18">
        <v>23.6</v>
      </c>
      <c r="AU41" s="6">
        <v>35</v>
      </c>
      <c r="AV41" s="18">
        <v>23.2</v>
      </c>
      <c r="AW41" s="34">
        <v>6.03</v>
      </c>
      <c r="AX41" s="18">
        <v>89.1</v>
      </c>
      <c r="AY41" s="6">
        <v>1</v>
      </c>
      <c r="AZ41" s="22">
        <v>8</v>
      </c>
      <c r="BA41" s="6">
        <v>3</v>
      </c>
      <c r="BB41" s="34">
        <v>4.6900000000000004</v>
      </c>
      <c r="BC41" s="18">
        <v>1.2</v>
      </c>
      <c r="BD41" s="6">
        <v>228</v>
      </c>
      <c r="BE41" s="34">
        <v>0.7</v>
      </c>
      <c r="BF41" s="34">
        <v>0.49</v>
      </c>
      <c r="BG41" s="6" t="s">
        <v>446</v>
      </c>
      <c r="BH41" s="34">
        <v>9.11</v>
      </c>
      <c r="BI41" s="34">
        <v>0.26</v>
      </c>
      <c r="BJ41" s="34">
        <v>1.74</v>
      </c>
      <c r="BK41" s="6">
        <v>64</v>
      </c>
      <c r="BL41" s="6" t="s">
        <v>443</v>
      </c>
      <c r="BM41" s="18">
        <v>15.7</v>
      </c>
      <c r="BN41" s="34">
        <v>1.6</v>
      </c>
      <c r="BO41" s="6">
        <v>80</v>
      </c>
      <c r="BP41" s="6">
        <v>211</v>
      </c>
    </row>
    <row r="42" spans="1:68">
      <c r="A42" s="159" t="s">
        <v>344</v>
      </c>
      <c r="B42" s="22">
        <v>883109.84</v>
      </c>
      <c r="C42" s="22">
        <v>6249588.21</v>
      </c>
      <c r="D42" s="24">
        <v>56.236226000000002</v>
      </c>
      <c r="E42" s="24">
        <v>-92.814905999999993</v>
      </c>
      <c r="F42" s="18">
        <v>15.3</v>
      </c>
      <c r="G42" s="6">
        <v>15.4</v>
      </c>
      <c r="H42" s="6" t="s">
        <v>221</v>
      </c>
      <c r="I42" s="6" t="s">
        <v>219</v>
      </c>
      <c r="J42" s="34">
        <v>8.35</v>
      </c>
      <c r="K42" s="34">
        <v>20</v>
      </c>
      <c r="L42" s="34">
        <v>3.11</v>
      </c>
      <c r="M42" s="34">
        <v>2.15</v>
      </c>
      <c r="N42" s="18">
        <v>21.6</v>
      </c>
      <c r="O42" s="34">
        <v>5.25</v>
      </c>
      <c r="P42" s="34">
        <v>0.05</v>
      </c>
      <c r="Q42" s="34">
        <v>1</v>
      </c>
      <c r="R42" s="34">
        <v>0.1</v>
      </c>
      <c r="S42" s="18">
        <v>37.9</v>
      </c>
      <c r="T42" s="34">
        <v>0.43</v>
      </c>
      <c r="U42" s="34">
        <v>99.94</v>
      </c>
      <c r="V42" s="6" t="s">
        <v>446</v>
      </c>
      <c r="W42" s="18">
        <v>3.1</v>
      </c>
      <c r="X42" s="6">
        <v>357</v>
      </c>
      <c r="Y42" s="18">
        <v>2</v>
      </c>
      <c r="Z42" s="6">
        <v>0.1</v>
      </c>
      <c r="AA42" s="18">
        <v>0.1</v>
      </c>
      <c r="AB42" s="6">
        <v>46</v>
      </c>
      <c r="AC42" s="18">
        <v>9.8000000000000007</v>
      </c>
      <c r="AD42" s="6">
        <v>49</v>
      </c>
      <c r="AE42" s="18">
        <v>2.8</v>
      </c>
      <c r="AF42" s="18">
        <v>16.399999999999999</v>
      </c>
      <c r="AG42" s="34">
        <v>3.21</v>
      </c>
      <c r="AH42" s="34">
        <v>1.58</v>
      </c>
      <c r="AI42" s="34">
        <v>0.79</v>
      </c>
      <c r="AJ42" s="6">
        <v>11.4</v>
      </c>
      <c r="AK42" s="34">
        <v>3.6</v>
      </c>
      <c r="AL42" s="18">
        <v>0.3</v>
      </c>
      <c r="AM42" s="18">
        <v>4.2</v>
      </c>
      <c r="AN42" s="18">
        <v>0.7</v>
      </c>
      <c r="AO42" s="34">
        <v>0.64</v>
      </c>
      <c r="AP42" s="6">
        <v>22</v>
      </c>
      <c r="AQ42" s="34">
        <v>0.25</v>
      </c>
      <c r="AR42" s="6" t="s">
        <v>446</v>
      </c>
      <c r="AS42" s="6">
        <v>8</v>
      </c>
      <c r="AT42" s="18">
        <v>20.399999999999999</v>
      </c>
      <c r="AU42" s="6">
        <v>33</v>
      </c>
      <c r="AV42" s="18">
        <v>21.8</v>
      </c>
      <c r="AW42" s="34">
        <v>6.05</v>
      </c>
      <c r="AX42" s="18">
        <v>70.8</v>
      </c>
      <c r="AY42" s="6">
        <v>1</v>
      </c>
      <c r="AZ42" s="22">
        <v>7</v>
      </c>
      <c r="BA42" s="6">
        <v>5</v>
      </c>
      <c r="BB42" s="34">
        <v>3.58</v>
      </c>
      <c r="BC42" s="18">
        <v>1.8</v>
      </c>
      <c r="BD42" s="6">
        <v>204</v>
      </c>
      <c r="BE42" s="34">
        <v>0.65</v>
      </c>
      <c r="BF42" s="34">
        <v>0.45</v>
      </c>
      <c r="BG42" s="6">
        <v>0.3</v>
      </c>
      <c r="BH42" s="34">
        <v>7.65</v>
      </c>
      <c r="BI42" s="34">
        <v>0.17</v>
      </c>
      <c r="BJ42" s="34">
        <v>1.64</v>
      </c>
      <c r="BK42" s="6">
        <v>63</v>
      </c>
      <c r="BL42" s="6" t="s">
        <v>443</v>
      </c>
      <c r="BM42" s="18">
        <v>15.5</v>
      </c>
      <c r="BN42" s="34">
        <v>1.49</v>
      </c>
      <c r="BO42" s="6">
        <v>76</v>
      </c>
      <c r="BP42" s="6">
        <v>151</v>
      </c>
    </row>
    <row r="43" spans="1:68">
      <c r="A43" s="159" t="s">
        <v>345</v>
      </c>
      <c r="B43" s="22">
        <v>883109.84</v>
      </c>
      <c r="C43" s="22">
        <v>6249588.21</v>
      </c>
      <c r="D43" s="24">
        <v>56.236226000000002</v>
      </c>
      <c r="E43" s="24">
        <v>-92.814905999999993</v>
      </c>
      <c r="F43" s="18">
        <v>16.05</v>
      </c>
      <c r="G43" s="6">
        <v>16.149999999999999</v>
      </c>
      <c r="H43" s="6" t="s">
        <v>270</v>
      </c>
      <c r="I43" s="6" t="s">
        <v>219</v>
      </c>
      <c r="J43" s="34">
        <v>8.39</v>
      </c>
      <c r="K43" s="34">
        <v>20.7</v>
      </c>
      <c r="L43" s="34">
        <v>3.21</v>
      </c>
      <c r="M43" s="34">
        <v>2.23</v>
      </c>
      <c r="N43" s="18">
        <v>21.5</v>
      </c>
      <c r="O43" s="34">
        <v>5.05</v>
      </c>
      <c r="P43" s="34">
        <v>0.06</v>
      </c>
      <c r="Q43" s="34">
        <v>1.05</v>
      </c>
      <c r="R43" s="34">
        <v>0.1</v>
      </c>
      <c r="S43" s="18">
        <v>37.1</v>
      </c>
      <c r="T43" s="34">
        <v>0.45</v>
      </c>
      <c r="U43" s="34">
        <v>99.84</v>
      </c>
      <c r="V43" s="6" t="s">
        <v>446</v>
      </c>
      <c r="W43" s="18">
        <v>2.4</v>
      </c>
      <c r="X43" s="6">
        <v>376</v>
      </c>
      <c r="Y43" s="18">
        <v>1.8</v>
      </c>
      <c r="Z43" s="6">
        <v>0.1</v>
      </c>
      <c r="AA43" s="18" t="s">
        <v>446</v>
      </c>
      <c r="AB43" s="6">
        <v>49</v>
      </c>
      <c r="AC43" s="18">
        <v>10.3</v>
      </c>
      <c r="AD43" s="6">
        <v>49</v>
      </c>
      <c r="AE43" s="18">
        <v>3.1</v>
      </c>
      <c r="AF43" s="18">
        <v>21.1</v>
      </c>
      <c r="AG43" s="34">
        <v>3.14</v>
      </c>
      <c r="AH43" s="34">
        <v>1.63</v>
      </c>
      <c r="AI43" s="34">
        <v>0.68</v>
      </c>
      <c r="AJ43" s="6">
        <v>12.5</v>
      </c>
      <c r="AK43" s="34">
        <v>3.77</v>
      </c>
      <c r="AL43" s="18">
        <v>1</v>
      </c>
      <c r="AM43" s="18">
        <v>3.7</v>
      </c>
      <c r="AN43" s="18">
        <v>0.6</v>
      </c>
      <c r="AO43" s="34">
        <v>0.54</v>
      </c>
      <c r="AP43" s="6">
        <v>22</v>
      </c>
      <c r="AQ43" s="34">
        <v>0.2</v>
      </c>
      <c r="AR43" s="6" t="s">
        <v>446</v>
      </c>
      <c r="AS43" s="6">
        <v>9</v>
      </c>
      <c r="AT43" s="18">
        <v>22.2</v>
      </c>
      <c r="AU43" s="6">
        <v>35</v>
      </c>
      <c r="AV43" s="18">
        <v>23.7</v>
      </c>
      <c r="AW43" s="34">
        <v>7.09</v>
      </c>
      <c r="AX43" s="18">
        <v>75.099999999999994</v>
      </c>
      <c r="AY43" s="6" t="s">
        <v>443</v>
      </c>
      <c r="AZ43" s="22">
        <v>7</v>
      </c>
      <c r="BA43" s="6" t="s">
        <v>443</v>
      </c>
      <c r="BB43" s="34">
        <v>4.34</v>
      </c>
      <c r="BC43" s="18">
        <v>2.6</v>
      </c>
      <c r="BD43" s="6">
        <v>224</v>
      </c>
      <c r="BE43" s="34">
        <v>0.7</v>
      </c>
      <c r="BF43" s="34">
        <v>0.51</v>
      </c>
      <c r="BG43" s="6" t="s">
        <v>446</v>
      </c>
      <c r="BH43" s="34">
        <v>8.73</v>
      </c>
      <c r="BI43" s="34">
        <v>0.21</v>
      </c>
      <c r="BJ43" s="34">
        <v>1.49</v>
      </c>
      <c r="BK43" s="6">
        <v>59</v>
      </c>
      <c r="BL43" s="6" t="s">
        <v>443</v>
      </c>
      <c r="BM43" s="18">
        <v>14.9</v>
      </c>
      <c r="BN43" s="34">
        <v>1.36</v>
      </c>
      <c r="BO43" s="6">
        <v>110</v>
      </c>
      <c r="BP43" s="6">
        <v>127</v>
      </c>
    </row>
    <row r="44" spans="1:68">
      <c r="A44" s="159" t="s">
        <v>348</v>
      </c>
      <c r="B44" s="78">
        <v>896020.93</v>
      </c>
      <c r="C44" s="78">
        <v>6245174.7000000002</v>
      </c>
      <c r="D44" s="24">
        <v>56.186256</v>
      </c>
      <c r="E44" s="24">
        <v>-92.614474999999999</v>
      </c>
      <c r="F44" s="18">
        <v>0.65</v>
      </c>
      <c r="G44" s="6">
        <v>0.75</v>
      </c>
      <c r="H44" s="6" t="s">
        <v>214</v>
      </c>
      <c r="I44" s="6" t="s">
        <v>219</v>
      </c>
      <c r="J44" s="34">
        <v>9.0500000000000007</v>
      </c>
      <c r="K44" s="34">
        <v>16.5</v>
      </c>
      <c r="L44" s="34">
        <v>3.58</v>
      </c>
      <c r="M44" s="34">
        <v>2.2999999999999998</v>
      </c>
      <c r="N44" s="18">
        <v>18.3</v>
      </c>
      <c r="O44" s="34">
        <v>4.72</v>
      </c>
      <c r="P44" s="34">
        <v>0.05</v>
      </c>
      <c r="Q44" s="34">
        <v>1.22</v>
      </c>
      <c r="R44" s="34">
        <v>0.1</v>
      </c>
      <c r="S44" s="18">
        <v>43.5</v>
      </c>
      <c r="T44" s="34">
        <v>0.47</v>
      </c>
      <c r="U44" s="34">
        <v>99.79</v>
      </c>
      <c r="V44" s="6" t="s">
        <v>446</v>
      </c>
      <c r="W44" s="18">
        <v>4.2</v>
      </c>
      <c r="X44" s="6">
        <v>421</v>
      </c>
      <c r="Y44" s="18">
        <v>1.1000000000000001</v>
      </c>
      <c r="Z44" s="6">
        <v>0.1</v>
      </c>
      <c r="AA44" s="18">
        <v>0.4</v>
      </c>
      <c r="AB44" s="6">
        <v>49</v>
      </c>
      <c r="AC44" s="18">
        <v>10.1</v>
      </c>
      <c r="AD44" s="6">
        <v>51</v>
      </c>
      <c r="AE44" s="18">
        <v>3.1</v>
      </c>
      <c r="AF44" s="18">
        <v>18.399999999999999</v>
      </c>
      <c r="AG44" s="34">
        <v>2.94</v>
      </c>
      <c r="AH44" s="34">
        <v>1.58</v>
      </c>
      <c r="AI44" s="34">
        <v>0.78</v>
      </c>
      <c r="AJ44" s="6">
        <v>12.4</v>
      </c>
      <c r="AK44" s="34">
        <v>4.18</v>
      </c>
      <c r="AL44" s="18">
        <v>1</v>
      </c>
      <c r="AM44" s="18">
        <v>4.5999999999999996</v>
      </c>
      <c r="AN44" s="18">
        <v>0.2</v>
      </c>
      <c r="AO44" s="34">
        <v>0.59</v>
      </c>
      <c r="AP44" s="6">
        <v>25</v>
      </c>
      <c r="AQ44" s="34">
        <v>0.25</v>
      </c>
      <c r="AR44" s="6" t="s">
        <v>446</v>
      </c>
      <c r="AS44" s="6">
        <v>9</v>
      </c>
      <c r="AT44" s="18">
        <v>22.4</v>
      </c>
      <c r="AU44" s="6">
        <v>32</v>
      </c>
      <c r="AV44" s="18">
        <v>23.6</v>
      </c>
      <c r="AW44" s="34">
        <v>6.74</v>
      </c>
      <c r="AX44" s="18">
        <v>81.5</v>
      </c>
      <c r="AY44" s="6">
        <v>1</v>
      </c>
      <c r="AZ44" s="22">
        <v>7</v>
      </c>
      <c r="BA44" s="6">
        <v>8</v>
      </c>
      <c r="BB44" s="34">
        <v>4.4800000000000004</v>
      </c>
      <c r="BC44" s="18">
        <v>1.1000000000000001</v>
      </c>
      <c r="BD44" s="6">
        <v>208</v>
      </c>
      <c r="BE44" s="34">
        <v>0.7</v>
      </c>
      <c r="BF44" s="34">
        <v>0.47</v>
      </c>
      <c r="BG44" s="6" t="s">
        <v>446</v>
      </c>
      <c r="BH44" s="34">
        <v>9.34</v>
      </c>
      <c r="BI44" s="34">
        <v>0.2</v>
      </c>
      <c r="BJ44" s="34">
        <v>1.18</v>
      </c>
      <c r="BK44" s="6">
        <v>59</v>
      </c>
      <c r="BL44" s="6" t="s">
        <v>443</v>
      </c>
      <c r="BM44" s="18">
        <v>14.6</v>
      </c>
      <c r="BN44" s="34">
        <v>1.38</v>
      </c>
      <c r="BO44" s="6">
        <v>69</v>
      </c>
      <c r="BP44" s="6">
        <v>167</v>
      </c>
    </row>
    <row r="45" spans="1:68">
      <c r="A45" s="159" t="s">
        <v>351</v>
      </c>
      <c r="B45" s="78">
        <v>896020.93</v>
      </c>
      <c r="C45" s="78">
        <v>6245174.7000000002</v>
      </c>
      <c r="D45" s="24">
        <v>56.186256</v>
      </c>
      <c r="E45" s="24">
        <v>-92.614474999999999</v>
      </c>
      <c r="F45" s="18">
        <v>1.95</v>
      </c>
      <c r="G45" s="6">
        <v>2.0499999999999998</v>
      </c>
      <c r="H45" s="6" t="s">
        <v>215</v>
      </c>
      <c r="I45" s="6" t="s">
        <v>219</v>
      </c>
      <c r="J45" s="34">
        <v>9.73</v>
      </c>
      <c r="K45" s="34">
        <v>18</v>
      </c>
      <c r="L45" s="34">
        <v>3.69</v>
      </c>
      <c r="M45" s="34">
        <v>2.44</v>
      </c>
      <c r="N45" s="18">
        <v>19.100000000000001</v>
      </c>
      <c r="O45" s="34">
        <v>4.54</v>
      </c>
      <c r="P45" s="34">
        <v>0.06</v>
      </c>
      <c r="Q45" s="34">
        <v>1.18</v>
      </c>
      <c r="R45" s="34">
        <v>0.11</v>
      </c>
      <c r="S45" s="18">
        <v>40.799999999999997</v>
      </c>
      <c r="T45" s="34">
        <v>0.49</v>
      </c>
      <c r="U45" s="34">
        <v>100.14</v>
      </c>
      <c r="V45" s="6" t="s">
        <v>446</v>
      </c>
      <c r="W45" s="18">
        <v>3.5</v>
      </c>
      <c r="X45" s="6">
        <v>433</v>
      </c>
      <c r="Y45" s="18">
        <v>1.9</v>
      </c>
      <c r="Z45" s="6">
        <v>0.2</v>
      </c>
      <c r="AA45" s="18" t="s">
        <v>446</v>
      </c>
      <c r="AB45" s="6">
        <v>54</v>
      </c>
      <c r="AC45" s="18">
        <v>10.4</v>
      </c>
      <c r="AD45" s="6">
        <v>60</v>
      </c>
      <c r="AE45" s="18">
        <v>3.6</v>
      </c>
      <c r="AF45" s="18">
        <v>17.399999999999999</v>
      </c>
      <c r="AG45" s="34">
        <v>3.29</v>
      </c>
      <c r="AH45" s="34">
        <v>1.69</v>
      </c>
      <c r="AI45" s="34">
        <v>0.77</v>
      </c>
      <c r="AJ45" s="6">
        <v>14</v>
      </c>
      <c r="AK45" s="34">
        <v>3.64</v>
      </c>
      <c r="AL45" s="18">
        <v>0.8</v>
      </c>
      <c r="AM45" s="18">
        <v>0.5</v>
      </c>
      <c r="AN45" s="18">
        <v>42.2</v>
      </c>
      <c r="AO45" s="34">
        <v>0.65</v>
      </c>
      <c r="AP45" s="6">
        <v>25</v>
      </c>
      <c r="AQ45" s="34">
        <v>0.19</v>
      </c>
      <c r="AR45" s="6" t="s">
        <v>446</v>
      </c>
      <c r="AS45" s="6">
        <v>11</v>
      </c>
      <c r="AT45" s="18">
        <v>24</v>
      </c>
      <c r="AU45" s="6">
        <v>36</v>
      </c>
      <c r="AV45" s="18">
        <v>23.8</v>
      </c>
      <c r="AW45" s="34">
        <v>7.6</v>
      </c>
      <c r="AX45" s="18">
        <v>90.8</v>
      </c>
      <c r="AY45" s="6">
        <v>1</v>
      </c>
      <c r="AZ45" s="22">
        <v>9</v>
      </c>
      <c r="BA45" s="6" t="s">
        <v>443</v>
      </c>
      <c r="BB45" s="34">
        <v>4.7</v>
      </c>
      <c r="BC45" s="18">
        <v>1.2</v>
      </c>
      <c r="BD45" s="6">
        <v>210</v>
      </c>
      <c r="BE45" s="34">
        <v>0.77</v>
      </c>
      <c r="BF45" s="34">
        <v>0.44</v>
      </c>
      <c r="BG45" s="6" t="s">
        <v>446</v>
      </c>
      <c r="BH45" s="34">
        <v>10</v>
      </c>
      <c r="BI45" s="34">
        <v>0.31</v>
      </c>
      <c r="BJ45" s="34">
        <v>2.23</v>
      </c>
      <c r="BK45" s="6">
        <v>67</v>
      </c>
      <c r="BL45" s="6">
        <v>2180</v>
      </c>
      <c r="BM45" s="18">
        <v>15.4</v>
      </c>
      <c r="BN45" s="34">
        <v>1.73</v>
      </c>
      <c r="BO45" s="6">
        <v>81</v>
      </c>
      <c r="BP45" s="6">
        <v>229</v>
      </c>
    </row>
    <row r="46" spans="1:68">
      <c r="A46" s="159" t="s">
        <v>353</v>
      </c>
      <c r="B46" s="78">
        <v>896020.93</v>
      </c>
      <c r="C46" s="78">
        <v>6245174.7000000002</v>
      </c>
      <c r="D46" s="24">
        <v>56.186256</v>
      </c>
      <c r="E46" s="24">
        <v>-92.614474999999999</v>
      </c>
      <c r="F46" s="18">
        <v>2.95</v>
      </c>
      <c r="G46" s="6">
        <v>3.05</v>
      </c>
      <c r="H46" s="6" t="s">
        <v>216</v>
      </c>
      <c r="I46" s="6" t="s">
        <v>219</v>
      </c>
      <c r="J46" s="34">
        <v>9.23</v>
      </c>
      <c r="K46" s="34">
        <v>17.399999999999999</v>
      </c>
      <c r="L46" s="34">
        <v>3.55</v>
      </c>
      <c r="M46" s="34">
        <v>2.3199999999999998</v>
      </c>
      <c r="N46" s="18">
        <v>18.5</v>
      </c>
      <c r="O46" s="34">
        <v>4.49</v>
      </c>
      <c r="P46" s="34">
        <v>0.05</v>
      </c>
      <c r="Q46" s="34">
        <v>1.28</v>
      </c>
      <c r="R46" s="34">
        <v>0.1</v>
      </c>
      <c r="S46" s="18">
        <v>42.3</v>
      </c>
      <c r="T46" s="34">
        <v>0.47</v>
      </c>
      <c r="U46" s="34">
        <v>99.69</v>
      </c>
      <c r="V46" s="6" t="s">
        <v>446</v>
      </c>
      <c r="W46" s="18">
        <v>2.8</v>
      </c>
      <c r="X46" s="6">
        <v>429</v>
      </c>
      <c r="Y46" s="18">
        <v>1.1000000000000001</v>
      </c>
      <c r="Z46" s="6">
        <v>0.1</v>
      </c>
      <c r="AA46" s="18" t="s">
        <v>446</v>
      </c>
      <c r="AB46" s="6">
        <v>51</v>
      </c>
      <c r="AC46" s="18">
        <v>10.199999999999999</v>
      </c>
      <c r="AD46" s="6">
        <v>53</v>
      </c>
      <c r="AE46" s="18">
        <v>3.3</v>
      </c>
      <c r="AF46" s="18">
        <v>19.899999999999999</v>
      </c>
      <c r="AG46" s="34">
        <v>3.28</v>
      </c>
      <c r="AH46" s="34">
        <v>1.45</v>
      </c>
      <c r="AI46" s="34">
        <v>0.7</v>
      </c>
      <c r="AJ46" s="6">
        <v>13.6</v>
      </c>
      <c r="AK46" s="34">
        <v>3.5</v>
      </c>
      <c r="AL46" s="18">
        <v>1.1000000000000001</v>
      </c>
      <c r="AM46" s="18">
        <v>4.4000000000000004</v>
      </c>
      <c r="AN46" s="18">
        <v>0.7</v>
      </c>
      <c r="AO46" s="34">
        <v>0.65</v>
      </c>
      <c r="AP46" s="6">
        <v>25</v>
      </c>
      <c r="AQ46" s="34">
        <v>0.2</v>
      </c>
      <c r="AR46" s="6" t="s">
        <v>446</v>
      </c>
      <c r="AS46" s="6">
        <v>10</v>
      </c>
      <c r="AT46" s="18">
        <v>22.4</v>
      </c>
      <c r="AU46" s="6">
        <v>33</v>
      </c>
      <c r="AV46" s="18">
        <v>24.1</v>
      </c>
      <c r="AW46" s="34">
        <v>7.31</v>
      </c>
      <c r="AX46" s="18">
        <v>85.8</v>
      </c>
      <c r="AY46" s="6" t="s">
        <v>443</v>
      </c>
      <c r="AZ46" s="22">
        <v>8</v>
      </c>
      <c r="BA46" s="6">
        <v>5</v>
      </c>
      <c r="BB46" s="34">
        <v>4.3499999999999996</v>
      </c>
      <c r="BC46" s="18">
        <v>0.8</v>
      </c>
      <c r="BD46" s="6">
        <v>217</v>
      </c>
      <c r="BE46" s="34">
        <v>0.64</v>
      </c>
      <c r="BF46" s="34">
        <v>0.47</v>
      </c>
      <c r="BG46" s="6" t="s">
        <v>446</v>
      </c>
      <c r="BH46" s="34">
        <v>9.24</v>
      </c>
      <c r="BI46" s="34">
        <v>0.2</v>
      </c>
      <c r="BJ46" s="34">
        <v>1.67</v>
      </c>
      <c r="BK46" s="6">
        <v>59</v>
      </c>
      <c r="BL46" s="6">
        <v>12</v>
      </c>
      <c r="BM46" s="18">
        <v>14.8</v>
      </c>
      <c r="BN46" s="34">
        <v>1.5</v>
      </c>
      <c r="BO46" s="6">
        <v>81</v>
      </c>
      <c r="BP46" s="6">
        <v>153</v>
      </c>
    </row>
    <row r="47" spans="1:68">
      <c r="A47" s="159" t="s">
        <v>356</v>
      </c>
      <c r="B47" s="78">
        <v>896029.91</v>
      </c>
      <c r="C47" s="78">
        <v>6245178.8899999997</v>
      </c>
      <c r="D47" s="24">
        <v>56.186286000000003</v>
      </c>
      <c r="E47" s="24">
        <v>-92.614329999999995</v>
      </c>
      <c r="F47" s="18">
        <v>4.5</v>
      </c>
      <c r="G47" s="6">
        <v>4.5999999999999996</v>
      </c>
      <c r="H47" s="6" t="s">
        <v>217</v>
      </c>
      <c r="I47" s="6" t="s">
        <v>219</v>
      </c>
      <c r="J47" s="34">
        <v>9.2799999999999994</v>
      </c>
      <c r="K47" s="34">
        <v>17.899999999999999</v>
      </c>
      <c r="L47" s="34">
        <v>3.52</v>
      </c>
      <c r="M47" s="34">
        <v>2.3199999999999998</v>
      </c>
      <c r="N47" s="18">
        <v>18.8</v>
      </c>
      <c r="O47" s="34">
        <v>4.7</v>
      </c>
      <c r="P47" s="34">
        <v>0.05</v>
      </c>
      <c r="Q47" s="34">
        <v>1.33</v>
      </c>
      <c r="R47" s="34">
        <v>0.1</v>
      </c>
      <c r="S47" s="18">
        <v>41.5</v>
      </c>
      <c r="T47" s="34">
        <v>0.47</v>
      </c>
      <c r="U47" s="34">
        <v>99.97</v>
      </c>
      <c r="V47" s="6" t="s">
        <v>446</v>
      </c>
      <c r="W47" s="18">
        <v>2.2999999999999998</v>
      </c>
      <c r="X47" s="6">
        <v>409</v>
      </c>
      <c r="Y47" s="18">
        <v>1.2</v>
      </c>
      <c r="Z47" s="6" t="s">
        <v>446</v>
      </c>
      <c r="AA47" s="18" t="s">
        <v>446</v>
      </c>
      <c r="AB47" s="6">
        <v>51</v>
      </c>
      <c r="AC47" s="18">
        <v>10.4</v>
      </c>
      <c r="AD47" s="6">
        <v>55</v>
      </c>
      <c r="AE47" s="18">
        <v>3.2</v>
      </c>
      <c r="AF47" s="18">
        <v>21.4</v>
      </c>
      <c r="AG47" s="34">
        <v>3.29</v>
      </c>
      <c r="AH47" s="34">
        <v>1.56</v>
      </c>
      <c r="AI47" s="34">
        <v>0.87</v>
      </c>
      <c r="AJ47" s="6">
        <v>13</v>
      </c>
      <c r="AK47" s="34">
        <v>3.11</v>
      </c>
      <c r="AL47" s="18">
        <v>1</v>
      </c>
      <c r="AM47" s="18">
        <v>4.5999999999999996</v>
      </c>
      <c r="AN47" s="18">
        <v>0.9</v>
      </c>
      <c r="AO47" s="34">
        <v>0.57999999999999996</v>
      </c>
      <c r="AP47" s="6">
        <v>24</v>
      </c>
      <c r="AQ47" s="34">
        <v>0.21</v>
      </c>
      <c r="AR47" s="6" t="s">
        <v>446</v>
      </c>
      <c r="AS47" s="6">
        <v>9</v>
      </c>
      <c r="AT47" s="18">
        <v>25.1</v>
      </c>
      <c r="AU47" s="6">
        <v>37</v>
      </c>
      <c r="AV47" s="18">
        <v>23.3</v>
      </c>
      <c r="AW47" s="34">
        <v>7.99</v>
      </c>
      <c r="AX47" s="18">
        <v>83.1</v>
      </c>
      <c r="AY47" s="6" t="s">
        <v>443</v>
      </c>
      <c r="AZ47" s="22">
        <v>8</v>
      </c>
      <c r="BA47" s="6">
        <v>4</v>
      </c>
      <c r="BB47" s="34">
        <v>4.5</v>
      </c>
      <c r="BC47" s="18">
        <v>1</v>
      </c>
      <c r="BD47" s="6">
        <v>217</v>
      </c>
      <c r="BE47" s="34">
        <v>0.73</v>
      </c>
      <c r="BF47" s="34">
        <v>0.5</v>
      </c>
      <c r="BG47" s="6" t="s">
        <v>446</v>
      </c>
      <c r="BH47" s="34">
        <v>9.3800000000000008</v>
      </c>
      <c r="BI47" s="34">
        <v>0.22</v>
      </c>
      <c r="BJ47" s="34">
        <v>3.3</v>
      </c>
      <c r="BK47" s="6">
        <v>63</v>
      </c>
      <c r="BL47" s="6">
        <v>5</v>
      </c>
      <c r="BM47" s="18">
        <v>15.2</v>
      </c>
      <c r="BN47" s="34">
        <v>1.42</v>
      </c>
      <c r="BO47" s="6">
        <v>75</v>
      </c>
      <c r="BP47" s="6">
        <v>156</v>
      </c>
    </row>
    <row r="48" spans="1:68">
      <c r="A48" s="159" t="s">
        <v>360</v>
      </c>
      <c r="B48" s="78">
        <v>896029.91</v>
      </c>
      <c r="C48" s="78">
        <v>6245178.8899999997</v>
      </c>
      <c r="D48" s="24">
        <v>56.186286000000003</v>
      </c>
      <c r="E48" s="24">
        <v>-92.614329999999995</v>
      </c>
      <c r="F48" s="18">
        <v>7.5</v>
      </c>
      <c r="G48" s="6">
        <v>7.6</v>
      </c>
      <c r="H48" s="6" t="s">
        <v>218</v>
      </c>
      <c r="I48" s="6" t="s">
        <v>219</v>
      </c>
      <c r="J48" s="34">
        <v>10.1</v>
      </c>
      <c r="K48" s="34">
        <v>17.3</v>
      </c>
      <c r="L48" s="34">
        <v>3.98</v>
      </c>
      <c r="M48" s="34">
        <v>2.52</v>
      </c>
      <c r="N48" s="18">
        <v>18.7</v>
      </c>
      <c r="O48" s="34">
        <v>4.57</v>
      </c>
      <c r="P48" s="34">
        <v>0.05</v>
      </c>
      <c r="Q48" s="34">
        <v>1.23</v>
      </c>
      <c r="R48" s="34">
        <v>0.11</v>
      </c>
      <c r="S48" s="18">
        <v>40.6</v>
      </c>
      <c r="T48" s="34">
        <v>0.49</v>
      </c>
      <c r="U48" s="34">
        <v>99.65</v>
      </c>
      <c r="V48" s="6" t="s">
        <v>446</v>
      </c>
      <c r="W48" s="18">
        <v>3</v>
      </c>
      <c r="X48" s="6">
        <v>428</v>
      </c>
      <c r="Y48" s="18">
        <v>1.5</v>
      </c>
      <c r="Z48" s="6">
        <v>0.1</v>
      </c>
      <c r="AA48" s="18" t="s">
        <v>446</v>
      </c>
      <c r="AB48" s="6">
        <v>54</v>
      </c>
      <c r="AC48" s="18">
        <v>11.3</v>
      </c>
      <c r="AD48" s="6">
        <v>58</v>
      </c>
      <c r="AE48" s="18">
        <v>3.7</v>
      </c>
      <c r="AF48" s="18">
        <v>23.5</v>
      </c>
      <c r="AG48" s="34">
        <v>3.14</v>
      </c>
      <c r="AH48" s="34">
        <v>1.72</v>
      </c>
      <c r="AI48" s="34">
        <v>0.85</v>
      </c>
      <c r="AJ48" s="6">
        <v>15</v>
      </c>
      <c r="AK48" s="34">
        <v>3.82</v>
      </c>
      <c r="AL48" s="18">
        <v>0.6</v>
      </c>
      <c r="AM48" s="18">
        <v>3.9</v>
      </c>
      <c r="AN48" s="18">
        <v>0.7</v>
      </c>
      <c r="AO48" s="34">
        <v>0.57999999999999996</v>
      </c>
      <c r="AP48" s="6">
        <v>27</v>
      </c>
      <c r="AQ48" s="34">
        <v>0.23</v>
      </c>
      <c r="AR48" s="6" t="s">
        <v>446</v>
      </c>
      <c r="AS48" s="6">
        <v>9</v>
      </c>
      <c r="AT48" s="18">
        <v>24.5</v>
      </c>
      <c r="AU48" s="6">
        <v>37</v>
      </c>
      <c r="AV48" s="18">
        <v>24.5</v>
      </c>
      <c r="AW48" s="34">
        <v>7.55</v>
      </c>
      <c r="AX48" s="18">
        <v>92.4</v>
      </c>
      <c r="AY48" s="6">
        <v>1</v>
      </c>
      <c r="AZ48" s="22">
        <v>8</v>
      </c>
      <c r="BA48" s="6">
        <v>2</v>
      </c>
      <c r="BB48" s="34">
        <v>4.32</v>
      </c>
      <c r="BC48" s="18">
        <v>1.1000000000000001</v>
      </c>
      <c r="BD48" s="6">
        <v>210</v>
      </c>
      <c r="BE48" s="34">
        <v>0.64</v>
      </c>
      <c r="BF48" s="34">
        <v>0.48</v>
      </c>
      <c r="BG48" s="6" t="s">
        <v>446</v>
      </c>
      <c r="BH48" s="34">
        <v>10</v>
      </c>
      <c r="BI48" s="34">
        <v>0.26</v>
      </c>
      <c r="BJ48" s="34">
        <v>1.58</v>
      </c>
      <c r="BK48" s="6">
        <v>72</v>
      </c>
      <c r="BL48" s="6">
        <v>3</v>
      </c>
      <c r="BM48" s="18">
        <v>14.3</v>
      </c>
      <c r="BN48" s="34">
        <v>1.55</v>
      </c>
      <c r="BO48" s="6">
        <v>88</v>
      </c>
      <c r="BP48" s="6">
        <v>128</v>
      </c>
    </row>
    <row r="49" spans="1:68">
      <c r="A49" s="159" t="s">
        <v>361</v>
      </c>
      <c r="B49" s="78">
        <v>896029.91</v>
      </c>
      <c r="C49" s="78">
        <v>6245178.8899999997</v>
      </c>
      <c r="D49" s="24">
        <v>56.186286000000003</v>
      </c>
      <c r="E49" s="24">
        <v>-92.614329999999995</v>
      </c>
      <c r="F49" s="18">
        <v>10.5</v>
      </c>
      <c r="G49" s="6">
        <v>10.6</v>
      </c>
      <c r="H49" s="6" t="s">
        <v>221</v>
      </c>
      <c r="I49" s="6" t="s">
        <v>219</v>
      </c>
      <c r="J49" s="34">
        <v>9.77</v>
      </c>
      <c r="K49" s="34">
        <v>17.5</v>
      </c>
      <c r="L49" s="34">
        <v>3.87</v>
      </c>
      <c r="M49" s="34">
        <v>2.44</v>
      </c>
      <c r="N49" s="18">
        <v>18.899999999999999</v>
      </c>
      <c r="O49" s="34">
        <v>4.55</v>
      </c>
      <c r="P49" s="34">
        <v>0.05</v>
      </c>
      <c r="Q49" s="34">
        <v>1.24</v>
      </c>
      <c r="R49" s="34">
        <v>0.11</v>
      </c>
      <c r="S49" s="18">
        <v>40.6</v>
      </c>
      <c r="T49" s="34">
        <v>0.49</v>
      </c>
      <c r="U49" s="34">
        <v>99.52</v>
      </c>
      <c r="V49" s="6" t="s">
        <v>446</v>
      </c>
      <c r="W49" s="18">
        <v>2.7</v>
      </c>
      <c r="X49" s="6">
        <v>406</v>
      </c>
      <c r="Y49" s="18">
        <v>1.9</v>
      </c>
      <c r="Z49" s="6">
        <v>0.1</v>
      </c>
      <c r="AA49" s="18" t="s">
        <v>446</v>
      </c>
      <c r="AB49" s="6">
        <v>55</v>
      </c>
      <c r="AC49" s="18">
        <v>11</v>
      </c>
      <c r="AD49" s="6">
        <v>57</v>
      </c>
      <c r="AE49" s="18">
        <v>3.3</v>
      </c>
      <c r="AF49" s="18">
        <v>21.8</v>
      </c>
      <c r="AG49" s="34">
        <v>3.22</v>
      </c>
      <c r="AH49" s="34">
        <v>1.68</v>
      </c>
      <c r="AI49" s="34">
        <v>0.75</v>
      </c>
      <c r="AJ49" s="6">
        <v>13.8</v>
      </c>
      <c r="AK49" s="34">
        <v>3.94</v>
      </c>
      <c r="AL49" s="18">
        <v>0.9</v>
      </c>
      <c r="AM49" s="18">
        <v>4.2</v>
      </c>
      <c r="AN49" s="18">
        <v>0.8</v>
      </c>
      <c r="AO49" s="34">
        <v>0.6</v>
      </c>
      <c r="AP49" s="6">
        <v>26</v>
      </c>
      <c r="AQ49" s="34">
        <v>0.24</v>
      </c>
      <c r="AR49" s="6" t="s">
        <v>446</v>
      </c>
      <c r="AS49" s="6">
        <v>9</v>
      </c>
      <c r="AT49" s="18">
        <v>25.6</v>
      </c>
      <c r="AU49" s="6">
        <v>36</v>
      </c>
      <c r="AV49" s="18">
        <v>21.7</v>
      </c>
      <c r="AW49" s="34">
        <v>7.12</v>
      </c>
      <c r="AX49" s="18">
        <v>88</v>
      </c>
      <c r="AY49" s="6" t="s">
        <v>443</v>
      </c>
      <c r="AZ49" s="22">
        <v>8</v>
      </c>
      <c r="BA49" s="6" t="s">
        <v>443</v>
      </c>
      <c r="BB49" s="34">
        <v>4.33</v>
      </c>
      <c r="BC49" s="18">
        <v>1.2</v>
      </c>
      <c r="BD49" s="6">
        <v>223</v>
      </c>
      <c r="BE49" s="34">
        <v>0.69</v>
      </c>
      <c r="BF49" s="34">
        <v>0.5</v>
      </c>
      <c r="BG49" s="6" t="s">
        <v>446</v>
      </c>
      <c r="BH49" s="34">
        <v>10.199999999999999</v>
      </c>
      <c r="BI49" s="34">
        <v>0.21</v>
      </c>
      <c r="BJ49" s="34">
        <v>2.66</v>
      </c>
      <c r="BK49" s="6">
        <v>73</v>
      </c>
      <c r="BL49" s="6">
        <v>1</v>
      </c>
      <c r="BM49" s="18">
        <v>15.8</v>
      </c>
      <c r="BN49" s="34">
        <v>1.37</v>
      </c>
      <c r="BO49" s="6">
        <v>88</v>
      </c>
      <c r="BP49" s="6">
        <v>133</v>
      </c>
    </row>
    <row r="50" spans="1:68">
      <c r="A50" s="159" t="s">
        <v>362</v>
      </c>
      <c r="B50" s="78">
        <v>896029.91</v>
      </c>
      <c r="C50" s="78">
        <v>6245178.8899999997</v>
      </c>
      <c r="D50" s="24">
        <v>56.186286000000003</v>
      </c>
      <c r="E50" s="24">
        <v>-92.614329999999995</v>
      </c>
      <c r="F50" s="18">
        <v>13.5</v>
      </c>
      <c r="G50" s="6">
        <v>13.6</v>
      </c>
      <c r="H50" s="6" t="s">
        <v>270</v>
      </c>
      <c r="I50" s="6" t="s">
        <v>219</v>
      </c>
      <c r="J50" s="34">
        <v>8.83</v>
      </c>
      <c r="K50" s="34">
        <v>18.100000000000001</v>
      </c>
      <c r="L50" s="34">
        <v>3.41</v>
      </c>
      <c r="M50" s="34">
        <v>2.2799999999999998</v>
      </c>
      <c r="N50" s="18">
        <v>19.100000000000001</v>
      </c>
      <c r="O50" s="34">
        <v>4.72</v>
      </c>
      <c r="P50" s="34">
        <v>0.05</v>
      </c>
      <c r="Q50" s="34">
        <v>1.28</v>
      </c>
      <c r="R50" s="34">
        <v>0.1</v>
      </c>
      <c r="S50" s="18">
        <v>41.6</v>
      </c>
      <c r="T50" s="34">
        <v>0.46</v>
      </c>
      <c r="U50" s="34">
        <v>99.93</v>
      </c>
      <c r="V50" s="6" t="s">
        <v>446</v>
      </c>
      <c r="W50" s="18">
        <v>2.8</v>
      </c>
      <c r="X50" s="6">
        <v>411</v>
      </c>
      <c r="Y50" s="18">
        <v>0.7</v>
      </c>
      <c r="Z50" s="6">
        <v>0.1</v>
      </c>
      <c r="AA50" s="18" t="s">
        <v>446</v>
      </c>
      <c r="AB50" s="6">
        <v>51</v>
      </c>
      <c r="AC50" s="18">
        <v>10</v>
      </c>
      <c r="AD50" s="6">
        <v>50</v>
      </c>
      <c r="AE50" s="18">
        <v>2.9</v>
      </c>
      <c r="AF50" s="18">
        <v>20.100000000000001</v>
      </c>
      <c r="AG50" s="34">
        <v>3.34</v>
      </c>
      <c r="AH50" s="34">
        <v>1.75</v>
      </c>
      <c r="AI50" s="34">
        <v>0.79</v>
      </c>
      <c r="AJ50" s="6">
        <v>12.3</v>
      </c>
      <c r="AK50" s="34">
        <v>3.89</v>
      </c>
      <c r="AL50" s="18">
        <v>0.7</v>
      </c>
      <c r="AM50" s="18">
        <v>4.8</v>
      </c>
      <c r="AN50" s="18">
        <v>0.6</v>
      </c>
      <c r="AO50" s="34">
        <v>0.61</v>
      </c>
      <c r="AP50" s="6">
        <v>23</v>
      </c>
      <c r="AQ50" s="34">
        <v>0.18</v>
      </c>
      <c r="AR50" s="6" t="s">
        <v>446</v>
      </c>
      <c r="AS50" s="6">
        <v>9</v>
      </c>
      <c r="AT50" s="18">
        <v>22.5</v>
      </c>
      <c r="AU50" s="6">
        <v>34</v>
      </c>
      <c r="AV50" s="18">
        <v>23.4</v>
      </c>
      <c r="AW50" s="34">
        <v>6.57</v>
      </c>
      <c r="AX50" s="18">
        <v>80.8</v>
      </c>
      <c r="AY50" s="6">
        <v>1</v>
      </c>
      <c r="AZ50" s="22">
        <v>7</v>
      </c>
      <c r="BA50" s="6">
        <v>12</v>
      </c>
      <c r="BB50" s="34">
        <v>3.57</v>
      </c>
      <c r="BC50" s="18">
        <v>1.3</v>
      </c>
      <c r="BD50" s="6">
        <v>220</v>
      </c>
      <c r="BE50" s="34">
        <v>0.76</v>
      </c>
      <c r="BF50" s="34">
        <v>0.46</v>
      </c>
      <c r="BG50" s="6">
        <v>0.4</v>
      </c>
      <c r="BH50" s="34">
        <v>9.77</v>
      </c>
      <c r="BI50" s="34">
        <v>0.21</v>
      </c>
      <c r="BJ50" s="34">
        <v>3.8</v>
      </c>
      <c r="BK50" s="6">
        <v>61</v>
      </c>
      <c r="BL50" s="6">
        <v>1</v>
      </c>
      <c r="BM50" s="18">
        <v>15.7</v>
      </c>
      <c r="BN50" s="34">
        <v>1.44</v>
      </c>
      <c r="BO50" s="6">
        <v>76</v>
      </c>
      <c r="BP50" s="6">
        <v>166</v>
      </c>
    </row>
    <row r="51" spans="1:68">
      <c r="A51" s="159" t="s">
        <v>363</v>
      </c>
      <c r="B51" s="78">
        <v>896029.91</v>
      </c>
      <c r="C51" s="78">
        <v>6245178.8899999997</v>
      </c>
      <c r="D51" s="24">
        <v>56.186286000000003</v>
      </c>
      <c r="E51" s="24">
        <v>-92.614329999999995</v>
      </c>
      <c r="F51" s="18">
        <v>15.5</v>
      </c>
      <c r="G51" s="6">
        <v>15.6</v>
      </c>
      <c r="H51" s="6" t="s">
        <v>273</v>
      </c>
      <c r="I51" s="6" t="s">
        <v>219</v>
      </c>
      <c r="J51" s="34">
        <v>9.3000000000000007</v>
      </c>
      <c r="K51" s="34">
        <v>17.8</v>
      </c>
      <c r="L51" s="34">
        <v>3.5</v>
      </c>
      <c r="M51" s="34">
        <v>2.35</v>
      </c>
      <c r="N51" s="18">
        <v>18.7</v>
      </c>
      <c r="O51" s="34">
        <v>4.7</v>
      </c>
      <c r="P51" s="34">
        <v>0.05</v>
      </c>
      <c r="Q51" s="34">
        <v>1.27</v>
      </c>
      <c r="R51" s="34">
        <v>0.11</v>
      </c>
      <c r="S51" s="18">
        <v>41.9</v>
      </c>
      <c r="T51" s="34">
        <v>0.47</v>
      </c>
      <c r="U51" s="34">
        <v>100.15</v>
      </c>
      <c r="V51" s="6" t="s">
        <v>446</v>
      </c>
      <c r="W51" s="18">
        <v>1.4</v>
      </c>
      <c r="X51" s="6">
        <v>445</v>
      </c>
      <c r="Y51" s="18">
        <v>1.8</v>
      </c>
      <c r="Z51" s="6" t="s">
        <v>446</v>
      </c>
      <c r="AA51" s="18">
        <v>0.3</v>
      </c>
      <c r="AB51" s="6">
        <v>53</v>
      </c>
      <c r="AC51" s="18">
        <v>10.3</v>
      </c>
      <c r="AD51" s="6">
        <v>57</v>
      </c>
      <c r="AE51" s="18">
        <v>3.1</v>
      </c>
      <c r="AF51" s="18">
        <v>20</v>
      </c>
      <c r="AG51" s="34">
        <v>3.24</v>
      </c>
      <c r="AH51" s="34">
        <v>1.54</v>
      </c>
      <c r="AI51" s="34">
        <v>0.9</v>
      </c>
      <c r="AJ51" s="6">
        <v>12.9</v>
      </c>
      <c r="AK51" s="34">
        <v>3.1</v>
      </c>
      <c r="AL51" s="18">
        <v>1.1000000000000001</v>
      </c>
      <c r="AM51" s="18">
        <v>4.7</v>
      </c>
      <c r="AN51" s="18" t="s">
        <v>446</v>
      </c>
      <c r="AO51" s="34">
        <v>0.57999999999999996</v>
      </c>
      <c r="AP51" s="6">
        <v>24</v>
      </c>
      <c r="AQ51" s="34">
        <v>0.22</v>
      </c>
      <c r="AR51" s="6" t="s">
        <v>446</v>
      </c>
      <c r="AS51" s="6">
        <v>10</v>
      </c>
      <c r="AT51" s="18">
        <v>23.7</v>
      </c>
      <c r="AU51" s="6">
        <v>32</v>
      </c>
      <c r="AV51" s="18">
        <v>23.8</v>
      </c>
      <c r="AW51" s="34">
        <v>6.73</v>
      </c>
      <c r="AX51" s="18">
        <v>82.7</v>
      </c>
      <c r="AY51" s="6">
        <v>1</v>
      </c>
      <c r="AZ51" s="22">
        <v>8</v>
      </c>
      <c r="BA51" s="6" t="s">
        <v>443</v>
      </c>
      <c r="BB51" s="34">
        <v>3.76</v>
      </c>
      <c r="BC51" s="18">
        <v>1.3</v>
      </c>
      <c r="BD51" s="6">
        <v>226</v>
      </c>
      <c r="BE51" s="34">
        <v>0.7</v>
      </c>
      <c r="BF51" s="34">
        <v>0.48</v>
      </c>
      <c r="BG51" s="6" t="s">
        <v>446</v>
      </c>
      <c r="BH51" s="34">
        <v>9.52</v>
      </c>
      <c r="BI51" s="34">
        <v>0.21</v>
      </c>
      <c r="BJ51" s="34">
        <v>7.04</v>
      </c>
      <c r="BK51" s="6">
        <v>681</v>
      </c>
      <c r="BL51" s="6">
        <v>1</v>
      </c>
      <c r="BM51" s="18">
        <v>14.7</v>
      </c>
      <c r="BN51" s="34">
        <v>1.6</v>
      </c>
      <c r="BO51" s="6">
        <v>81</v>
      </c>
      <c r="BP51" s="6">
        <v>162</v>
      </c>
    </row>
    <row r="52" spans="1:68">
      <c r="A52" s="159" t="s">
        <v>364</v>
      </c>
      <c r="B52" s="78">
        <v>896029.91</v>
      </c>
      <c r="C52" s="78">
        <v>6245178.8899999997</v>
      </c>
      <c r="D52" s="24">
        <v>56.186286000000003</v>
      </c>
      <c r="E52" s="24">
        <v>-92.614329999999995</v>
      </c>
      <c r="F52" s="18">
        <v>17.899999999999999</v>
      </c>
      <c r="G52" s="6">
        <v>18</v>
      </c>
      <c r="H52" s="6" t="s">
        <v>275</v>
      </c>
      <c r="I52" s="6" t="s">
        <v>219</v>
      </c>
      <c r="J52" s="34">
        <v>8.4</v>
      </c>
      <c r="K52" s="34">
        <v>17.7</v>
      </c>
      <c r="L52" s="34">
        <v>3.27</v>
      </c>
      <c r="M52" s="34">
        <v>2.11</v>
      </c>
      <c r="N52" s="18">
        <v>19.600000000000001</v>
      </c>
      <c r="O52" s="34">
        <v>5.15</v>
      </c>
      <c r="P52" s="34">
        <v>0.05</v>
      </c>
      <c r="Q52" s="34">
        <v>1.1599999999999999</v>
      </c>
      <c r="R52" s="34">
        <v>0.11</v>
      </c>
      <c r="S52" s="18">
        <v>41.5</v>
      </c>
      <c r="T52" s="34">
        <v>0.46</v>
      </c>
      <c r="U52" s="34">
        <v>99.51</v>
      </c>
      <c r="V52" s="6" t="s">
        <v>446</v>
      </c>
      <c r="W52" s="18">
        <v>4.2</v>
      </c>
      <c r="X52" s="6">
        <v>398</v>
      </c>
      <c r="Y52" s="18">
        <v>1.1000000000000001</v>
      </c>
      <c r="Z52" s="6" t="s">
        <v>446</v>
      </c>
      <c r="AA52" s="18" t="s">
        <v>446</v>
      </c>
      <c r="AB52" s="6">
        <v>51</v>
      </c>
      <c r="AC52" s="18">
        <v>9.4</v>
      </c>
      <c r="AD52" s="6">
        <v>51</v>
      </c>
      <c r="AE52" s="18">
        <v>2.6</v>
      </c>
      <c r="AF52" s="18">
        <v>17.399999999999999</v>
      </c>
      <c r="AG52" s="34">
        <v>3.1</v>
      </c>
      <c r="AH52" s="34">
        <v>1.66</v>
      </c>
      <c r="AI52" s="34">
        <v>0.79</v>
      </c>
      <c r="AJ52" s="6">
        <v>11.4</v>
      </c>
      <c r="AK52" s="34">
        <v>3.99</v>
      </c>
      <c r="AL52" s="18">
        <v>0.7</v>
      </c>
      <c r="AM52" s="18">
        <v>6</v>
      </c>
      <c r="AN52" s="18">
        <v>0.5</v>
      </c>
      <c r="AO52" s="34">
        <v>0.6</v>
      </c>
      <c r="AP52" s="6">
        <v>23</v>
      </c>
      <c r="AQ52" s="34">
        <v>0.18</v>
      </c>
      <c r="AR52" s="6" t="s">
        <v>446</v>
      </c>
      <c r="AS52" s="6">
        <v>10</v>
      </c>
      <c r="AT52" s="18">
        <v>21.7</v>
      </c>
      <c r="AU52" s="6">
        <v>34</v>
      </c>
      <c r="AV52" s="18">
        <v>20.6</v>
      </c>
      <c r="AW52" s="34">
        <v>6.28</v>
      </c>
      <c r="AX52" s="18">
        <v>74.099999999999994</v>
      </c>
      <c r="AY52" s="6">
        <v>1</v>
      </c>
      <c r="AZ52" s="22">
        <v>7</v>
      </c>
      <c r="BA52" s="6">
        <v>8</v>
      </c>
      <c r="BB52" s="34">
        <v>4.0999999999999996</v>
      </c>
      <c r="BC52" s="18">
        <v>0.6</v>
      </c>
      <c r="BD52" s="6">
        <v>200</v>
      </c>
      <c r="BE52" s="34">
        <v>0.64</v>
      </c>
      <c r="BF52" s="34">
        <v>0.5</v>
      </c>
      <c r="BG52" s="6">
        <v>0.3</v>
      </c>
      <c r="BH52" s="34">
        <v>9.23</v>
      </c>
      <c r="BI52" s="34">
        <v>0.23</v>
      </c>
      <c r="BJ52" s="34">
        <v>2.4300000000000002</v>
      </c>
      <c r="BK52" s="6">
        <v>69</v>
      </c>
      <c r="BL52" s="6">
        <v>2</v>
      </c>
      <c r="BM52" s="18">
        <v>14.2</v>
      </c>
      <c r="BN52" s="34">
        <v>1.48</v>
      </c>
      <c r="BO52" s="6">
        <v>74</v>
      </c>
      <c r="BP52" s="6">
        <v>192</v>
      </c>
    </row>
    <row r="53" spans="1:68">
      <c r="A53" s="159" t="s">
        <v>365</v>
      </c>
      <c r="B53" s="78">
        <v>896029.91</v>
      </c>
      <c r="C53" s="78">
        <v>6245178.8899999997</v>
      </c>
      <c r="D53" s="24">
        <v>56.186286000000003</v>
      </c>
      <c r="E53" s="24">
        <v>-92.614329999999995</v>
      </c>
      <c r="F53" s="18">
        <v>20.9</v>
      </c>
      <c r="G53" s="6">
        <v>21</v>
      </c>
      <c r="H53" s="6" t="s">
        <v>277</v>
      </c>
      <c r="I53" s="6" t="s">
        <v>219</v>
      </c>
      <c r="J53" s="34">
        <v>8.61</v>
      </c>
      <c r="K53" s="34">
        <v>18.7</v>
      </c>
      <c r="L53" s="34">
        <v>3.26</v>
      </c>
      <c r="M53" s="34">
        <v>2.2400000000000002</v>
      </c>
      <c r="N53" s="18">
        <v>20.5</v>
      </c>
      <c r="O53" s="34">
        <v>4.95</v>
      </c>
      <c r="P53" s="34">
        <v>0.05</v>
      </c>
      <c r="Q53" s="34">
        <v>1.0900000000000001</v>
      </c>
      <c r="R53" s="34">
        <v>0.11</v>
      </c>
      <c r="S53" s="18">
        <v>39.799999999999997</v>
      </c>
      <c r="T53" s="34">
        <v>0.46</v>
      </c>
      <c r="U53" s="34">
        <v>99.77</v>
      </c>
      <c r="V53" s="6" t="s">
        <v>446</v>
      </c>
      <c r="W53" s="18">
        <v>2.6</v>
      </c>
      <c r="X53" s="6">
        <v>377</v>
      </c>
      <c r="Y53" s="18">
        <v>1.8</v>
      </c>
      <c r="Z53" s="6" t="s">
        <v>446</v>
      </c>
      <c r="AA53" s="18">
        <v>0.2</v>
      </c>
      <c r="AB53" s="6">
        <v>47</v>
      </c>
      <c r="AC53" s="18">
        <v>9.6999999999999993</v>
      </c>
      <c r="AD53" s="6">
        <v>51</v>
      </c>
      <c r="AE53" s="18">
        <v>2.9</v>
      </c>
      <c r="AF53" s="18">
        <v>18.3</v>
      </c>
      <c r="AG53" s="34">
        <v>2.97</v>
      </c>
      <c r="AH53" s="34">
        <v>1.62</v>
      </c>
      <c r="AI53" s="34">
        <v>0.93</v>
      </c>
      <c r="AJ53" s="6">
        <v>12.6</v>
      </c>
      <c r="AK53" s="34">
        <v>3.75</v>
      </c>
      <c r="AL53" s="18">
        <v>0.6</v>
      </c>
      <c r="AM53" s="18">
        <v>4.5999999999999996</v>
      </c>
      <c r="AN53" s="18">
        <v>0.9</v>
      </c>
      <c r="AO53" s="34">
        <v>0.56000000000000005</v>
      </c>
      <c r="AP53" s="6">
        <v>22</v>
      </c>
      <c r="AQ53" s="34">
        <v>0.28000000000000003</v>
      </c>
      <c r="AR53" s="6" t="s">
        <v>446</v>
      </c>
      <c r="AS53" s="6">
        <v>9</v>
      </c>
      <c r="AT53" s="18">
        <v>22.4</v>
      </c>
      <c r="AU53" s="6">
        <v>33</v>
      </c>
      <c r="AV53" s="18">
        <v>27.6</v>
      </c>
      <c r="AW53" s="34">
        <v>6.11</v>
      </c>
      <c r="AX53" s="18">
        <v>77.8</v>
      </c>
      <c r="AY53" s="6">
        <v>1</v>
      </c>
      <c r="AZ53" s="22">
        <v>7</v>
      </c>
      <c r="BA53" s="6" t="s">
        <v>443</v>
      </c>
      <c r="BB53" s="34">
        <v>4.24</v>
      </c>
      <c r="BC53" s="18">
        <v>1.5</v>
      </c>
      <c r="BD53" s="6">
        <v>206</v>
      </c>
      <c r="BE53" s="34">
        <v>0.74</v>
      </c>
      <c r="BF53" s="34">
        <v>0.44</v>
      </c>
      <c r="BG53" s="6" t="s">
        <v>446</v>
      </c>
      <c r="BH53" s="34">
        <v>8.0500000000000007</v>
      </c>
      <c r="BI53" s="34">
        <v>0.19</v>
      </c>
      <c r="BJ53" s="34">
        <v>1.5</v>
      </c>
      <c r="BK53" s="6">
        <v>60</v>
      </c>
      <c r="BL53" s="6">
        <v>33</v>
      </c>
      <c r="BM53" s="18">
        <v>14.9</v>
      </c>
      <c r="BN53" s="34">
        <v>1.51</v>
      </c>
      <c r="BO53" s="6">
        <v>87</v>
      </c>
      <c r="BP53" s="6">
        <v>160</v>
      </c>
    </row>
    <row r="54" spans="1:68">
      <c r="A54" s="159" t="s">
        <v>366</v>
      </c>
      <c r="B54" s="78">
        <v>896029.91</v>
      </c>
      <c r="C54" s="78">
        <v>6245178.8899999997</v>
      </c>
      <c r="D54" s="24">
        <v>56.186286000000003</v>
      </c>
      <c r="E54" s="24">
        <v>-92.614329999999995</v>
      </c>
      <c r="F54" s="18">
        <v>23.1</v>
      </c>
      <c r="G54" s="6">
        <v>23.200000000000003</v>
      </c>
      <c r="H54" s="6" t="s">
        <v>278</v>
      </c>
      <c r="I54" s="6" t="s">
        <v>219</v>
      </c>
      <c r="J54" s="34">
        <v>8.0399999999999991</v>
      </c>
      <c r="K54" s="34">
        <v>19.899999999999999</v>
      </c>
      <c r="L54" s="34">
        <v>3.05</v>
      </c>
      <c r="M54" s="34">
        <v>2.13</v>
      </c>
      <c r="N54" s="18">
        <v>21.6</v>
      </c>
      <c r="O54" s="34">
        <v>5.27</v>
      </c>
      <c r="P54" s="34">
        <v>0.05</v>
      </c>
      <c r="Q54" s="34">
        <v>1.02</v>
      </c>
      <c r="R54" s="34">
        <v>0.11</v>
      </c>
      <c r="S54" s="18">
        <v>38.4</v>
      </c>
      <c r="T54" s="34">
        <v>0.45</v>
      </c>
      <c r="U54" s="34">
        <v>100.02</v>
      </c>
      <c r="V54" s="6" t="s">
        <v>446</v>
      </c>
      <c r="W54" s="18">
        <v>2.8</v>
      </c>
      <c r="X54" s="6">
        <v>361</v>
      </c>
      <c r="Y54" s="18">
        <v>1.6</v>
      </c>
      <c r="Z54" s="6" t="s">
        <v>446</v>
      </c>
      <c r="AA54" s="18">
        <v>0.2</v>
      </c>
      <c r="AB54" s="6">
        <v>44</v>
      </c>
      <c r="AC54" s="18">
        <v>9.4</v>
      </c>
      <c r="AD54" s="6">
        <v>48</v>
      </c>
      <c r="AE54" s="18">
        <v>2.5</v>
      </c>
      <c r="AF54" s="18">
        <v>19.5</v>
      </c>
      <c r="AG54" s="34">
        <v>3.31</v>
      </c>
      <c r="AH54" s="34">
        <v>1.45</v>
      </c>
      <c r="AI54" s="34">
        <v>0.75</v>
      </c>
      <c r="AJ54" s="6">
        <v>11.2</v>
      </c>
      <c r="AK54" s="34">
        <v>3.23</v>
      </c>
      <c r="AL54" s="18">
        <v>0.7</v>
      </c>
      <c r="AM54" s="18">
        <v>6.5</v>
      </c>
      <c r="AN54" s="18">
        <v>0.2</v>
      </c>
      <c r="AO54" s="34">
        <v>0.56000000000000005</v>
      </c>
      <c r="AP54" s="6">
        <v>22</v>
      </c>
      <c r="AQ54" s="34">
        <v>0.18</v>
      </c>
      <c r="AR54" s="6" t="s">
        <v>446</v>
      </c>
      <c r="AS54" s="6">
        <v>8</v>
      </c>
      <c r="AT54" s="18">
        <v>21.4</v>
      </c>
      <c r="AU54" s="6">
        <v>35</v>
      </c>
      <c r="AV54" s="18">
        <v>20.399999999999999</v>
      </c>
      <c r="AW54" s="34">
        <v>5.63</v>
      </c>
      <c r="AX54" s="18">
        <v>68.3</v>
      </c>
      <c r="AY54" s="6" t="s">
        <v>443</v>
      </c>
      <c r="AZ54" s="22">
        <v>7</v>
      </c>
      <c r="BA54" s="6">
        <v>7</v>
      </c>
      <c r="BB54" s="34">
        <v>4.07</v>
      </c>
      <c r="BC54" s="18">
        <v>0.9</v>
      </c>
      <c r="BD54" s="6">
        <v>201</v>
      </c>
      <c r="BE54" s="34">
        <v>0.61</v>
      </c>
      <c r="BF54" s="34">
        <v>0.44</v>
      </c>
      <c r="BG54" s="6" t="s">
        <v>446</v>
      </c>
      <c r="BH54" s="34">
        <v>7.16</v>
      </c>
      <c r="BI54" s="34">
        <v>0.28000000000000003</v>
      </c>
      <c r="BJ54" s="34">
        <v>1.2</v>
      </c>
      <c r="BK54" s="6">
        <v>59</v>
      </c>
      <c r="BL54" s="6">
        <v>1</v>
      </c>
      <c r="BM54" s="18">
        <v>14.7</v>
      </c>
      <c r="BN54" s="34">
        <v>1.44</v>
      </c>
      <c r="BO54" s="6">
        <v>71</v>
      </c>
      <c r="BP54" s="6">
        <v>212</v>
      </c>
    </row>
    <row r="55" spans="1:68">
      <c r="A55" s="159" t="s">
        <v>367</v>
      </c>
      <c r="B55" s="78">
        <v>896029.91</v>
      </c>
      <c r="C55" s="78">
        <v>6245178.8899999997</v>
      </c>
      <c r="D55" s="24">
        <v>56.186286000000003</v>
      </c>
      <c r="E55" s="24">
        <v>-92.614329999999995</v>
      </c>
      <c r="F55" s="18">
        <v>26.1</v>
      </c>
      <c r="G55" s="6">
        <v>26.200000000000003</v>
      </c>
      <c r="H55" s="6" t="s">
        <v>279</v>
      </c>
      <c r="I55" s="6" t="s">
        <v>219</v>
      </c>
      <c r="J55" s="34">
        <v>8.33</v>
      </c>
      <c r="K55" s="34">
        <v>20.3</v>
      </c>
      <c r="L55" s="34">
        <v>3.2</v>
      </c>
      <c r="M55" s="34">
        <v>2.15</v>
      </c>
      <c r="N55" s="18">
        <v>21.5</v>
      </c>
      <c r="O55" s="34">
        <v>5.0999999999999996</v>
      </c>
      <c r="P55" s="34">
        <v>0.05</v>
      </c>
      <c r="Q55" s="34">
        <v>1.06</v>
      </c>
      <c r="R55" s="34">
        <v>0.11</v>
      </c>
      <c r="S55" s="18">
        <v>37.700000000000003</v>
      </c>
      <c r="T55" s="34">
        <v>0.45</v>
      </c>
      <c r="U55" s="34">
        <v>99.95</v>
      </c>
      <c r="V55" s="6" t="s">
        <v>446</v>
      </c>
      <c r="W55" s="18">
        <v>2.5</v>
      </c>
      <c r="X55" s="6">
        <v>377</v>
      </c>
      <c r="Y55" s="18">
        <v>1.8</v>
      </c>
      <c r="Z55" s="6">
        <v>0.1</v>
      </c>
      <c r="AA55" s="18" t="s">
        <v>446</v>
      </c>
      <c r="AB55" s="6">
        <v>47</v>
      </c>
      <c r="AC55" s="18">
        <v>9.9</v>
      </c>
      <c r="AD55" s="6">
        <v>49</v>
      </c>
      <c r="AE55" s="18">
        <v>2.6</v>
      </c>
      <c r="AF55" s="18">
        <v>82.6</v>
      </c>
      <c r="AG55" s="34">
        <v>3.14</v>
      </c>
      <c r="AH55" s="34">
        <v>1.67</v>
      </c>
      <c r="AI55" s="34">
        <v>0.75</v>
      </c>
      <c r="AJ55" s="6">
        <v>11.8</v>
      </c>
      <c r="AK55" s="34">
        <v>3.69</v>
      </c>
      <c r="AL55" s="18">
        <v>0.8</v>
      </c>
      <c r="AM55" s="18">
        <v>4.4000000000000004</v>
      </c>
      <c r="AN55" s="18">
        <v>0.2</v>
      </c>
      <c r="AO55" s="34">
        <v>0.6</v>
      </c>
      <c r="AP55" s="6">
        <v>23</v>
      </c>
      <c r="AQ55" s="34">
        <v>0.18</v>
      </c>
      <c r="AR55" s="6" t="s">
        <v>446</v>
      </c>
      <c r="AS55" s="6">
        <v>9</v>
      </c>
      <c r="AT55" s="18">
        <v>21.6</v>
      </c>
      <c r="AU55" s="6">
        <v>33</v>
      </c>
      <c r="AV55" s="18">
        <v>21.7</v>
      </c>
      <c r="AW55" s="34">
        <v>6.12</v>
      </c>
      <c r="AX55" s="18">
        <v>73.2</v>
      </c>
      <c r="AY55" s="6">
        <v>1</v>
      </c>
      <c r="AZ55" s="22">
        <v>7</v>
      </c>
      <c r="BA55" s="6">
        <v>1</v>
      </c>
      <c r="BB55" s="34">
        <v>3.53</v>
      </c>
      <c r="BC55" s="18">
        <v>0.8</v>
      </c>
      <c r="BD55" s="6">
        <v>224</v>
      </c>
      <c r="BE55" s="34">
        <v>0.52</v>
      </c>
      <c r="BF55" s="34">
        <v>0.5</v>
      </c>
      <c r="BG55" s="6" t="s">
        <v>446</v>
      </c>
      <c r="BH55" s="34">
        <v>8.24</v>
      </c>
      <c r="BI55" s="34">
        <v>0.17</v>
      </c>
      <c r="BJ55" s="34">
        <v>2.33</v>
      </c>
      <c r="BK55" s="6">
        <v>58</v>
      </c>
      <c r="BL55" s="6" t="s">
        <v>443</v>
      </c>
      <c r="BM55" s="18">
        <v>14.3</v>
      </c>
      <c r="BN55" s="34">
        <v>1.46</v>
      </c>
      <c r="BO55" s="6">
        <v>78</v>
      </c>
      <c r="BP55" s="6">
        <v>153</v>
      </c>
    </row>
    <row r="56" spans="1:68">
      <c r="A56" s="159" t="s">
        <v>368</v>
      </c>
      <c r="B56" s="78">
        <v>896029.91</v>
      </c>
      <c r="C56" s="78">
        <v>6245178.8899999997</v>
      </c>
      <c r="D56" s="24">
        <v>56.186286000000003</v>
      </c>
      <c r="E56" s="24">
        <v>-92.614329999999995</v>
      </c>
      <c r="F56" s="18">
        <v>29.1</v>
      </c>
      <c r="G56" s="6">
        <v>29.200000000000003</v>
      </c>
      <c r="H56" s="6" t="s">
        <v>280</v>
      </c>
      <c r="I56" s="6" t="s">
        <v>219</v>
      </c>
      <c r="J56" s="34">
        <v>7.89</v>
      </c>
      <c r="K56" s="34">
        <v>20.5</v>
      </c>
      <c r="L56" s="34">
        <v>3</v>
      </c>
      <c r="M56" s="34">
        <v>2.04</v>
      </c>
      <c r="N56" s="18">
        <v>21.4</v>
      </c>
      <c r="O56" s="34">
        <v>5.2</v>
      </c>
      <c r="P56" s="34">
        <v>0.05</v>
      </c>
      <c r="Q56" s="34">
        <v>1.19</v>
      </c>
      <c r="R56" s="34">
        <v>0.1</v>
      </c>
      <c r="S56" s="18">
        <v>38.200000000000003</v>
      </c>
      <c r="T56" s="34">
        <v>0.42</v>
      </c>
      <c r="U56" s="34">
        <v>99.99</v>
      </c>
      <c r="V56" s="6" t="s">
        <v>446</v>
      </c>
      <c r="W56" s="18">
        <v>2</v>
      </c>
      <c r="X56" s="6">
        <v>385</v>
      </c>
      <c r="Y56" s="18">
        <v>1.9</v>
      </c>
      <c r="Z56" s="6">
        <v>0.1</v>
      </c>
      <c r="AA56" s="18" t="s">
        <v>446</v>
      </c>
      <c r="AB56" s="6">
        <v>44</v>
      </c>
      <c r="AC56" s="18">
        <v>8.8000000000000007</v>
      </c>
      <c r="AD56" s="6">
        <v>45</v>
      </c>
      <c r="AE56" s="18">
        <v>2.4</v>
      </c>
      <c r="AF56" s="18">
        <v>17.5</v>
      </c>
      <c r="AG56" s="34">
        <v>2.82</v>
      </c>
      <c r="AH56" s="34">
        <v>1.43</v>
      </c>
      <c r="AI56" s="34">
        <v>0.7</v>
      </c>
      <c r="AJ56" s="6">
        <v>11.2</v>
      </c>
      <c r="AK56" s="34">
        <v>2.85</v>
      </c>
      <c r="AL56" s="18">
        <v>0.7</v>
      </c>
      <c r="AM56" s="18">
        <v>4.2</v>
      </c>
      <c r="AN56" s="18">
        <v>0.6</v>
      </c>
      <c r="AO56" s="34">
        <v>0.57999999999999996</v>
      </c>
      <c r="AP56" s="6">
        <v>22</v>
      </c>
      <c r="AQ56" s="34">
        <v>0.26</v>
      </c>
      <c r="AR56" s="6" t="s">
        <v>446</v>
      </c>
      <c r="AS56" s="6">
        <v>7</v>
      </c>
      <c r="AT56" s="18">
        <v>21.5</v>
      </c>
      <c r="AU56" s="6">
        <v>32</v>
      </c>
      <c r="AV56" s="18">
        <v>20.399999999999999</v>
      </c>
      <c r="AW56" s="34">
        <v>5.62</v>
      </c>
      <c r="AX56" s="18">
        <v>66.599999999999994</v>
      </c>
      <c r="AY56" s="6">
        <v>1</v>
      </c>
      <c r="AZ56" s="22">
        <v>7</v>
      </c>
      <c r="BA56" s="6">
        <v>7</v>
      </c>
      <c r="BB56" s="34">
        <v>3.7</v>
      </c>
      <c r="BC56" s="18">
        <v>0.6</v>
      </c>
      <c r="BD56" s="6">
        <v>221</v>
      </c>
      <c r="BE56" s="34">
        <v>0.62</v>
      </c>
      <c r="BF56" s="34">
        <v>0.47</v>
      </c>
      <c r="BG56" s="6" t="s">
        <v>446</v>
      </c>
      <c r="BH56" s="34">
        <v>7.38</v>
      </c>
      <c r="BI56" s="34">
        <v>0.19</v>
      </c>
      <c r="BJ56" s="34">
        <v>1.63</v>
      </c>
      <c r="BK56" s="6">
        <v>55</v>
      </c>
      <c r="BL56" s="6" t="s">
        <v>443</v>
      </c>
      <c r="BM56" s="18">
        <v>13.3</v>
      </c>
      <c r="BN56" s="34">
        <v>1.5</v>
      </c>
      <c r="BO56" s="6">
        <v>68</v>
      </c>
      <c r="BP56" s="6">
        <v>141</v>
      </c>
    </row>
    <row r="57" spans="1:68">
      <c r="A57" s="159" t="s">
        <v>369</v>
      </c>
      <c r="B57" s="78">
        <v>896029.91</v>
      </c>
      <c r="C57" s="78">
        <v>6245178.8899999997</v>
      </c>
      <c r="D57" s="24">
        <v>56.186286000000003</v>
      </c>
      <c r="E57" s="24">
        <v>-92.614329999999995</v>
      </c>
      <c r="F57" s="18">
        <v>32.1</v>
      </c>
      <c r="G57" s="6">
        <v>32.200000000000003</v>
      </c>
      <c r="H57" s="6" t="s">
        <v>281</v>
      </c>
      <c r="I57" s="6" t="s">
        <v>219</v>
      </c>
      <c r="J57" s="34">
        <v>7.11</v>
      </c>
      <c r="K57" s="34">
        <v>20.8</v>
      </c>
      <c r="L57" s="34">
        <v>2.54</v>
      </c>
      <c r="M57" s="34">
        <v>1.94</v>
      </c>
      <c r="N57" s="18">
        <v>21.6</v>
      </c>
      <c r="O57" s="34">
        <v>5.35</v>
      </c>
      <c r="P57" s="34">
        <v>0.05</v>
      </c>
      <c r="Q57" s="34">
        <v>1.17</v>
      </c>
      <c r="R57" s="34">
        <v>0.09</v>
      </c>
      <c r="S57" s="18">
        <v>38.799999999999997</v>
      </c>
      <c r="T57" s="34">
        <v>0.41</v>
      </c>
      <c r="U57" s="34">
        <v>99.86</v>
      </c>
      <c r="V57" s="6" t="s">
        <v>446</v>
      </c>
      <c r="W57" s="18">
        <v>1.7</v>
      </c>
      <c r="X57" s="6">
        <v>368</v>
      </c>
      <c r="Y57" s="18">
        <v>0.7</v>
      </c>
      <c r="Z57" s="6" t="s">
        <v>446</v>
      </c>
      <c r="AA57" s="18" t="s">
        <v>446</v>
      </c>
      <c r="AB57" s="6">
        <v>40</v>
      </c>
      <c r="AC57" s="18">
        <v>7.8</v>
      </c>
      <c r="AD57" s="6">
        <v>40</v>
      </c>
      <c r="AE57" s="18">
        <v>2</v>
      </c>
      <c r="AF57" s="18">
        <v>11</v>
      </c>
      <c r="AG57" s="34">
        <v>2.73</v>
      </c>
      <c r="AH57" s="34">
        <v>1.6</v>
      </c>
      <c r="AI57" s="34">
        <v>0.73</v>
      </c>
      <c r="AJ57" s="6">
        <v>9.8000000000000007</v>
      </c>
      <c r="AK57" s="34">
        <v>3.74</v>
      </c>
      <c r="AL57" s="18">
        <v>0.5</v>
      </c>
      <c r="AM57" s="18">
        <v>4.3</v>
      </c>
      <c r="AN57" s="18">
        <v>0.4</v>
      </c>
      <c r="AO57" s="34">
        <v>0.52</v>
      </c>
      <c r="AP57" s="6">
        <v>18</v>
      </c>
      <c r="AQ57" s="34">
        <v>0.2</v>
      </c>
      <c r="AR57" s="6" t="s">
        <v>446</v>
      </c>
      <c r="AS57" s="6">
        <v>7</v>
      </c>
      <c r="AT57" s="18">
        <v>31.5</v>
      </c>
      <c r="AU57" s="6">
        <v>27</v>
      </c>
      <c r="AV57" s="18">
        <v>19.3</v>
      </c>
      <c r="AW57" s="34">
        <v>7.18</v>
      </c>
      <c r="AX57" s="18">
        <v>57.5</v>
      </c>
      <c r="AY57" s="6">
        <v>1</v>
      </c>
      <c r="AZ57" s="22">
        <v>6</v>
      </c>
      <c r="BA57" s="6">
        <v>6</v>
      </c>
      <c r="BB57" s="34">
        <v>3.46</v>
      </c>
      <c r="BC57" s="18">
        <v>0.3</v>
      </c>
      <c r="BD57" s="6">
        <v>209</v>
      </c>
      <c r="BE57" s="34">
        <v>0.5</v>
      </c>
      <c r="BF57" s="34">
        <v>0.47</v>
      </c>
      <c r="BG57" s="6" t="s">
        <v>446</v>
      </c>
      <c r="BH57" s="34">
        <v>6.62</v>
      </c>
      <c r="BI57" s="34">
        <v>0.2</v>
      </c>
      <c r="BJ57" s="34">
        <v>0.85</v>
      </c>
      <c r="BK57" s="6">
        <v>47</v>
      </c>
      <c r="BL57" s="6" t="s">
        <v>443</v>
      </c>
      <c r="BM57" s="18">
        <v>12.7</v>
      </c>
      <c r="BN57" s="34">
        <v>1.41</v>
      </c>
      <c r="BO57" s="6">
        <v>63</v>
      </c>
      <c r="BP57" s="6">
        <v>140</v>
      </c>
    </row>
    <row r="58" spans="1:68">
      <c r="A58" s="159" t="s">
        <v>370</v>
      </c>
      <c r="B58" s="78">
        <v>896029.91</v>
      </c>
      <c r="C58" s="78">
        <v>6245178.8899999997</v>
      </c>
      <c r="D58" s="24">
        <v>56.186286000000003</v>
      </c>
      <c r="E58" s="24">
        <v>-92.614329999999995</v>
      </c>
      <c r="F58" s="18">
        <v>34.1</v>
      </c>
      <c r="G58" s="6">
        <v>34.200000000000003</v>
      </c>
      <c r="H58" s="6" t="s">
        <v>371</v>
      </c>
      <c r="I58" s="6" t="s">
        <v>219</v>
      </c>
      <c r="J58" s="34">
        <v>7.5</v>
      </c>
      <c r="K58" s="34">
        <v>21.1</v>
      </c>
      <c r="L58" s="34">
        <v>2.71</v>
      </c>
      <c r="M58" s="34">
        <v>2</v>
      </c>
      <c r="N58" s="18">
        <v>21.9</v>
      </c>
      <c r="O58" s="34">
        <v>5.39</v>
      </c>
      <c r="P58" s="34">
        <v>0.05</v>
      </c>
      <c r="Q58" s="34">
        <v>1.1399999999999999</v>
      </c>
      <c r="R58" s="34">
        <v>0.09</v>
      </c>
      <c r="S58" s="18">
        <v>37.5</v>
      </c>
      <c r="T58" s="34">
        <v>0.42</v>
      </c>
      <c r="U58" s="34">
        <v>99.8</v>
      </c>
      <c r="V58" s="6" t="s">
        <v>446</v>
      </c>
      <c r="W58" s="18">
        <v>1.6</v>
      </c>
      <c r="X58" s="6">
        <v>379</v>
      </c>
      <c r="Y58" s="18">
        <v>2.1</v>
      </c>
      <c r="Z58" s="6" t="s">
        <v>446</v>
      </c>
      <c r="AA58" s="18" t="s">
        <v>446</v>
      </c>
      <c r="AB58" s="6">
        <v>41</v>
      </c>
      <c r="AC58" s="18">
        <v>8.4</v>
      </c>
      <c r="AD58" s="6">
        <v>43</v>
      </c>
      <c r="AE58" s="18">
        <v>2.2000000000000002</v>
      </c>
      <c r="AF58" s="18">
        <v>15.4</v>
      </c>
      <c r="AG58" s="34">
        <v>2.85</v>
      </c>
      <c r="AH58" s="34">
        <v>1.25</v>
      </c>
      <c r="AI58" s="34">
        <v>0.66</v>
      </c>
      <c r="AJ58" s="6">
        <v>11</v>
      </c>
      <c r="AK58" s="34">
        <v>3.4</v>
      </c>
      <c r="AL58" s="18">
        <v>0.3</v>
      </c>
      <c r="AM58" s="18">
        <v>4.3</v>
      </c>
      <c r="AN58" s="18" t="s">
        <v>446</v>
      </c>
      <c r="AO58" s="34">
        <v>0.44</v>
      </c>
      <c r="AP58" s="6">
        <v>19</v>
      </c>
      <c r="AQ58" s="34">
        <v>0.22</v>
      </c>
      <c r="AR58" s="6" t="s">
        <v>446</v>
      </c>
      <c r="AS58" s="6">
        <v>8</v>
      </c>
      <c r="AT58" s="18">
        <v>20.7</v>
      </c>
      <c r="AU58" s="6">
        <v>28</v>
      </c>
      <c r="AV58" s="18">
        <v>20</v>
      </c>
      <c r="AW58" s="34">
        <v>6.62</v>
      </c>
      <c r="AX58" s="18">
        <v>62</v>
      </c>
      <c r="AY58" s="6">
        <v>1</v>
      </c>
      <c r="AZ58" s="22">
        <v>6</v>
      </c>
      <c r="BA58" s="6" t="s">
        <v>443</v>
      </c>
      <c r="BB58" s="34">
        <v>4.1900000000000004</v>
      </c>
      <c r="BC58" s="18">
        <v>0.7</v>
      </c>
      <c r="BD58" s="6">
        <v>211</v>
      </c>
      <c r="BE58" s="34">
        <v>0.52</v>
      </c>
      <c r="BF58" s="34">
        <v>0.41</v>
      </c>
      <c r="BG58" s="6" t="s">
        <v>446</v>
      </c>
      <c r="BH58" s="34">
        <v>6.89</v>
      </c>
      <c r="BI58" s="34">
        <v>0.27</v>
      </c>
      <c r="BJ58" s="34">
        <v>1.97</v>
      </c>
      <c r="BK58" s="6">
        <v>47</v>
      </c>
      <c r="BL58" s="6" t="s">
        <v>443</v>
      </c>
      <c r="BM58" s="18">
        <v>13.5</v>
      </c>
      <c r="BN58" s="34">
        <v>1.19</v>
      </c>
      <c r="BO58" s="6">
        <v>65</v>
      </c>
      <c r="BP58" s="6">
        <v>145</v>
      </c>
    </row>
    <row r="59" spans="1:68">
      <c r="A59" s="159" t="s">
        <v>372</v>
      </c>
      <c r="B59" s="78">
        <v>896029.91</v>
      </c>
      <c r="C59" s="78">
        <v>6245178.8899999997</v>
      </c>
      <c r="D59" s="24">
        <v>56.186286000000003</v>
      </c>
      <c r="E59" s="24">
        <v>-92.614329999999995</v>
      </c>
      <c r="F59" s="18">
        <v>35.6</v>
      </c>
      <c r="G59" s="6">
        <v>35.700000000000003</v>
      </c>
      <c r="H59" s="6" t="s">
        <v>373</v>
      </c>
      <c r="I59" s="6" t="s">
        <v>219</v>
      </c>
      <c r="J59" s="34">
        <v>8.33</v>
      </c>
      <c r="K59" s="34">
        <v>18.899999999999999</v>
      </c>
      <c r="L59" s="34">
        <v>3.26</v>
      </c>
      <c r="M59" s="34">
        <v>2.2000000000000002</v>
      </c>
      <c r="N59" s="18">
        <v>21.3</v>
      </c>
      <c r="O59" s="34">
        <v>5.56</v>
      </c>
      <c r="P59" s="34">
        <v>0.05</v>
      </c>
      <c r="Q59" s="34">
        <v>1</v>
      </c>
      <c r="R59" s="34">
        <v>0.1</v>
      </c>
      <c r="S59" s="18">
        <v>38.5</v>
      </c>
      <c r="T59" s="34">
        <v>0.44</v>
      </c>
      <c r="U59" s="34">
        <v>99.64</v>
      </c>
      <c r="V59" s="6" t="s">
        <v>446</v>
      </c>
      <c r="W59" s="18">
        <v>2.2000000000000002</v>
      </c>
      <c r="X59" s="6">
        <v>379</v>
      </c>
      <c r="Y59" s="18">
        <v>1.2</v>
      </c>
      <c r="Z59" s="6">
        <v>0.1</v>
      </c>
      <c r="AA59" s="18" t="s">
        <v>446</v>
      </c>
      <c r="AB59" s="6">
        <v>50</v>
      </c>
      <c r="AC59" s="18">
        <v>9.1</v>
      </c>
      <c r="AD59" s="6">
        <v>49</v>
      </c>
      <c r="AE59" s="18">
        <v>2.6</v>
      </c>
      <c r="AF59" s="18">
        <v>16</v>
      </c>
      <c r="AG59" s="34">
        <v>3</v>
      </c>
      <c r="AH59" s="34">
        <v>1.52</v>
      </c>
      <c r="AI59" s="34">
        <v>0.82</v>
      </c>
      <c r="AJ59" s="6">
        <v>12.4</v>
      </c>
      <c r="AK59" s="34">
        <v>3.2</v>
      </c>
      <c r="AL59" s="18">
        <v>0.7</v>
      </c>
      <c r="AM59" s="18">
        <v>4.9000000000000004</v>
      </c>
      <c r="AN59" s="18" t="s">
        <v>446</v>
      </c>
      <c r="AO59" s="34">
        <v>0.55000000000000004</v>
      </c>
      <c r="AP59" s="6">
        <v>23</v>
      </c>
      <c r="AQ59" s="34">
        <v>0.18</v>
      </c>
      <c r="AR59" s="6" t="s">
        <v>446</v>
      </c>
      <c r="AS59" s="6">
        <v>9</v>
      </c>
      <c r="AT59" s="18">
        <v>25.1</v>
      </c>
      <c r="AU59" s="6">
        <v>34</v>
      </c>
      <c r="AV59" s="18">
        <v>22.1</v>
      </c>
      <c r="AW59" s="34">
        <v>8.33</v>
      </c>
      <c r="AX59" s="18">
        <v>76.2</v>
      </c>
      <c r="AY59" s="6">
        <v>1</v>
      </c>
      <c r="AZ59" s="22">
        <v>7</v>
      </c>
      <c r="BA59" s="6" t="s">
        <v>443</v>
      </c>
      <c r="BB59" s="34">
        <v>3.7</v>
      </c>
      <c r="BC59" s="18">
        <v>1</v>
      </c>
      <c r="BD59" s="6">
        <v>202</v>
      </c>
      <c r="BE59" s="34">
        <v>0.63</v>
      </c>
      <c r="BF59" s="34">
        <v>0.53</v>
      </c>
      <c r="BG59" s="6" t="s">
        <v>446</v>
      </c>
      <c r="BH59" s="34">
        <v>9.8000000000000007</v>
      </c>
      <c r="BI59" s="34">
        <v>0.23</v>
      </c>
      <c r="BJ59" s="34">
        <v>1.69</v>
      </c>
      <c r="BK59" s="6">
        <v>60</v>
      </c>
      <c r="BL59" s="6" t="s">
        <v>443</v>
      </c>
      <c r="BM59" s="18">
        <v>14.2</v>
      </c>
      <c r="BN59" s="34">
        <v>1.64</v>
      </c>
      <c r="BO59" s="6">
        <v>75</v>
      </c>
      <c r="BP59" s="6">
        <v>185</v>
      </c>
    </row>
    <row r="60" spans="1:68">
      <c r="A60" s="159" t="s">
        <v>374</v>
      </c>
      <c r="B60" s="78">
        <v>896029.91</v>
      </c>
      <c r="C60" s="78">
        <v>6245178.8899999997</v>
      </c>
      <c r="D60" s="24">
        <v>56.186286000000003</v>
      </c>
      <c r="E60" s="24">
        <v>-92.614329999999995</v>
      </c>
      <c r="F60" s="18">
        <v>38.1</v>
      </c>
      <c r="G60" s="6">
        <v>38.200000000000003</v>
      </c>
      <c r="H60" s="6" t="s">
        <v>375</v>
      </c>
      <c r="I60" s="6" t="s">
        <v>219</v>
      </c>
      <c r="J60" s="34">
        <v>8.8800000000000008</v>
      </c>
      <c r="K60" s="34">
        <v>17.899999999999999</v>
      </c>
      <c r="L60" s="34">
        <v>3.57</v>
      </c>
      <c r="M60" s="34">
        <v>2.11</v>
      </c>
      <c r="N60" s="18">
        <v>20.2</v>
      </c>
      <c r="O60" s="34">
        <v>4.5999999999999996</v>
      </c>
      <c r="P60" s="34">
        <v>0.05</v>
      </c>
      <c r="Q60" s="34">
        <v>1.02</v>
      </c>
      <c r="R60" s="34">
        <v>0.11</v>
      </c>
      <c r="S60" s="18">
        <v>40.700000000000003</v>
      </c>
      <c r="T60" s="34">
        <v>0.49</v>
      </c>
      <c r="U60" s="34">
        <v>99.63</v>
      </c>
      <c r="V60" s="6" t="s">
        <v>446</v>
      </c>
      <c r="W60" s="18">
        <v>2.4</v>
      </c>
      <c r="X60" s="6">
        <v>375</v>
      </c>
      <c r="Y60" s="18">
        <v>1</v>
      </c>
      <c r="Z60" s="6">
        <v>0.1</v>
      </c>
      <c r="AA60" s="18">
        <v>0.3</v>
      </c>
      <c r="AB60" s="6">
        <v>52</v>
      </c>
      <c r="AC60" s="18">
        <v>9.4</v>
      </c>
      <c r="AD60" s="6">
        <v>52</v>
      </c>
      <c r="AE60" s="18">
        <v>3</v>
      </c>
      <c r="AF60" s="18">
        <v>18.399999999999999</v>
      </c>
      <c r="AG60" s="34">
        <v>3.3</v>
      </c>
      <c r="AH60" s="34">
        <v>1.83</v>
      </c>
      <c r="AI60" s="34">
        <v>0.76</v>
      </c>
      <c r="AJ60" s="6">
        <v>12.3</v>
      </c>
      <c r="AK60" s="34">
        <v>3.29</v>
      </c>
      <c r="AL60" s="18">
        <v>0.5</v>
      </c>
      <c r="AM60" s="18">
        <v>5.2</v>
      </c>
      <c r="AN60" s="18">
        <v>0.3</v>
      </c>
      <c r="AO60" s="34">
        <v>0.6</v>
      </c>
      <c r="AP60" s="6">
        <v>26</v>
      </c>
      <c r="AQ60" s="34">
        <v>0.2</v>
      </c>
      <c r="AR60" s="6" t="s">
        <v>446</v>
      </c>
      <c r="AS60" s="6">
        <v>10</v>
      </c>
      <c r="AT60" s="18">
        <v>26.6</v>
      </c>
      <c r="AU60" s="6">
        <v>34</v>
      </c>
      <c r="AV60" s="18">
        <v>22.4</v>
      </c>
      <c r="AW60" s="34">
        <v>7.66</v>
      </c>
      <c r="AX60" s="18">
        <v>75.599999999999994</v>
      </c>
      <c r="AY60" s="6">
        <v>1</v>
      </c>
      <c r="AZ60" s="22">
        <v>7</v>
      </c>
      <c r="BA60" s="6">
        <v>1</v>
      </c>
      <c r="BB60" s="34">
        <v>3.99</v>
      </c>
      <c r="BC60" s="18">
        <v>0.8</v>
      </c>
      <c r="BD60" s="6">
        <v>204</v>
      </c>
      <c r="BE60" s="34">
        <v>0.75</v>
      </c>
      <c r="BF60" s="34">
        <v>0.48</v>
      </c>
      <c r="BG60" s="6" t="s">
        <v>446</v>
      </c>
      <c r="BH60" s="34">
        <v>9.52</v>
      </c>
      <c r="BI60" s="34">
        <v>0.25</v>
      </c>
      <c r="BJ60" s="34">
        <v>1.79</v>
      </c>
      <c r="BK60" s="6">
        <v>60</v>
      </c>
      <c r="BL60" s="6" t="s">
        <v>443</v>
      </c>
      <c r="BM60" s="18">
        <v>16.399999999999999</v>
      </c>
      <c r="BN60" s="34">
        <v>1.64</v>
      </c>
      <c r="BO60" s="6">
        <v>75</v>
      </c>
      <c r="BP60" s="6">
        <v>188</v>
      </c>
    </row>
    <row r="61" spans="1:68">
      <c r="A61" s="159" t="s">
        <v>376</v>
      </c>
      <c r="B61" s="78">
        <v>896029.91</v>
      </c>
      <c r="C61" s="78">
        <v>6245178.8899999997</v>
      </c>
      <c r="D61" s="24">
        <v>56.186286000000003</v>
      </c>
      <c r="E61" s="24">
        <v>-92.614329999999995</v>
      </c>
      <c r="F61" s="18">
        <v>40.6</v>
      </c>
      <c r="G61" s="6">
        <v>40.700000000000003</v>
      </c>
      <c r="H61" s="6" t="s">
        <v>377</v>
      </c>
      <c r="I61" s="6" t="s">
        <v>219</v>
      </c>
      <c r="J61" s="34">
        <v>9.82</v>
      </c>
      <c r="K61" s="34">
        <v>16.100000000000001</v>
      </c>
      <c r="L61" s="34">
        <v>3.78</v>
      </c>
      <c r="M61" s="34">
        <v>2.41</v>
      </c>
      <c r="N61" s="18">
        <v>18.7</v>
      </c>
      <c r="O61" s="34">
        <v>4.74</v>
      </c>
      <c r="P61" s="34">
        <v>0.06</v>
      </c>
      <c r="Q61" s="34">
        <v>1.29</v>
      </c>
      <c r="R61" s="34">
        <v>0.12</v>
      </c>
      <c r="S61" s="18">
        <v>42.7</v>
      </c>
      <c r="T61" s="34">
        <v>0.5</v>
      </c>
      <c r="U61" s="34">
        <v>100.22</v>
      </c>
      <c r="V61" s="6" t="s">
        <v>446</v>
      </c>
      <c r="W61" s="18">
        <v>3.7</v>
      </c>
      <c r="X61" s="6">
        <v>414</v>
      </c>
      <c r="Y61" s="18">
        <v>2.7</v>
      </c>
      <c r="Z61" s="6">
        <v>0.1</v>
      </c>
      <c r="AA61" s="18">
        <v>0.1</v>
      </c>
      <c r="AB61" s="6">
        <v>57</v>
      </c>
      <c r="AC61" s="18">
        <v>10.5</v>
      </c>
      <c r="AD61" s="6">
        <v>59</v>
      </c>
      <c r="AE61" s="18">
        <v>3.1</v>
      </c>
      <c r="AF61" s="18">
        <v>22.4</v>
      </c>
      <c r="AG61" s="34">
        <v>2.94</v>
      </c>
      <c r="AH61" s="34">
        <v>1.57</v>
      </c>
      <c r="AI61" s="34">
        <v>0.91</v>
      </c>
      <c r="AJ61" s="6">
        <v>13.5</v>
      </c>
      <c r="AK61" s="34">
        <v>3.65</v>
      </c>
      <c r="AL61" s="18">
        <v>0.7</v>
      </c>
      <c r="AM61" s="18">
        <v>4.2</v>
      </c>
      <c r="AN61" s="18">
        <v>2</v>
      </c>
      <c r="AO61" s="34">
        <v>0.54</v>
      </c>
      <c r="AP61" s="6">
        <v>26</v>
      </c>
      <c r="AQ61" s="34">
        <v>0.22</v>
      </c>
      <c r="AR61" s="6" t="s">
        <v>446</v>
      </c>
      <c r="AS61" s="6">
        <v>9</v>
      </c>
      <c r="AT61" s="18">
        <v>25</v>
      </c>
      <c r="AU61" s="6">
        <v>33</v>
      </c>
      <c r="AV61" s="18">
        <v>24.7</v>
      </c>
      <c r="AW61" s="34">
        <v>7.09</v>
      </c>
      <c r="AX61" s="18">
        <v>82.4</v>
      </c>
      <c r="AY61" s="6">
        <v>1</v>
      </c>
      <c r="AZ61" s="22">
        <v>8</v>
      </c>
      <c r="BA61" s="6" t="s">
        <v>443</v>
      </c>
      <c r="BB61" s="34">
        <v>4.6100000000000003</v>
      </c>
      <c r="BC61" s="18">
        <v>0.9</v>
      </c>
      <c r="BD61" s="6">
        <v>206</v>
      </c>
      <c r="BE61" s="34">
        <v>0.65</v>
      </c>
      <c r="BF61" s="34">
        <v>0.44</v>
      </c>
      <c r="BG61" s="6" t="s">
        <v>446</v>
      </c>
      <c r="BH61" s="34">
        <v>10.4</v>
      </c>
      <c r="BI61" s="34">
        <v>0.22</v>
      </c>
      <c r="BJ61" s="34">
        <v>1.83</v>
      </c>
      <c r="BK61" s="6">
        <v>69</v>
      </c>
      <c r="BL61" s="6">
        <v>42</v>
      </c>
      <c r="BM61" s="18">
        <v>14.6</v>
      </c>
      <c r="BN61" s="34">
        <v>1.57</v>
      </c>
      <c r="BO61" s="6">
        <v>79</v>
      </c>
      <c r="BP61" s="6">
        <v>141</v>
      </c>
    </row>
    <row r="62" spans="1:68">
      <c r="A62" s="159" t="s">
        <v>379</v>
      </c>
      <c r="B62" s="78">
        <v>881745.04</v>
      </c>
      <c r="C62" s="78">
        <v>6257256.5700000003</v>
      </c>
      <c r="D62" s="24">
        <v>56.305819800000002</v>
      </c>
      <c r="E62" s="24">
        <v>-92.825727499999999</v>
      </c>
      <c r="F62" s="18">
        <v>1</v>
      </c>
      <c r="G62" s="6">
        <v>1.1000000000000001</v>
      </c>
      <c r="H62" s="6" t="s">
        <v>214</v>
      </c>
      <c r="I62" s="6" t="s">
        <v>219</v>
      </c>
      <c r="J62" s="34">
        <v>5.63</v>
      </c>
      <c r="K62" s="34">
        <v>20.9</v>
      </c>
      <c r="L62" s="34">
        <v>1.44</v>
      </c>
      <c r="M62" s="34">
        <v>1.71</v>
      </c>
      <c r="N62" s="18">
        <v>22.8</v>
      </c>
      <c r="O62" s="34">
        <v>7.3</v>
      </c>
      <c r="P62" s="34">
        <v>0.03</v>
      </c>
      <c r="Q62" s="34">
        <v>1.29</v>
      </c>
      <c r="R62" s="34">
        <v>0.08</v>
      </c>
      <c r="S62" s="18">
        <v>38.9</v>
      </c>
      <c r="T62" s="34">
        <v>0.31</v>
      </c>
      <c r="U62" s="34">
        <v>100.39</v>
      </c>
      <c r="V62" s="6" t="s">
        <v>446</v>
      </c>
      <c r="W62" s="18">
        <v>1.7</v>
      </c>
      <c r="X62" s="6">
        <v>290</v>
      </c>
      <c r="Y62" s="18">
        <v>0.8</v>
      </c>
      <c r="Z62" s="6" t="s">
        <v>446</v>
      </c>
      <c r="AA62" s="18" t="s">
        <v>446</v>
      </c>
      <c r="AB62" s="6">
        <v>26</v>
      </c>
      <c r="AC62" s="18">
        <v>3.6</v>
      </c>
      <c r="AD62" s="6">
        <v>27</v>
      </c>
      <c r="AE62" s="18">
        <v>0.7</v>
      </c>
      <c r="AF62" s="18">
        <v>4.8</v>
      </c>
      <c r="AG62" s="34">
        <v>2.38</v>
      </c>
      <c r="AH62" s="34">
        <v>1</v>
      </c>
      <c r="AI62" s="34">
        <v>0.53</v>
      </c>
      <c r="AJ62" s="6">
        <v>6.9</v>
      </c>
      <c r="AK62" s="34">
        <v>1.94</v>
      </c>
      <c r="AL62" s="18">
        <v>0.7</v>
      </c>
      <c r="AM62" s="18">
        <v>4.2</v>
      </c>
      <c r="AN62" s="18">
        <v>1.4</v>
      </c>
      <c r="AO62" s="34">
        <v>0.42</v>
      </c>
      <c r="AP62" s="6">
        <v>11</v>
      </c>
      <c r="AQ62" s="34">
        <v>0.2</v>
      </c>
      <c r="AR62" s="6" t="s">
        <v>446</v>
      </c>
      <c r="AS62" s="6">
        <v>5</v>
      </c>
      <c r="AT62" s="18">
        <v>13.8</v>
      </c>
      <c r="AU62" s="6">
        <v>18</v>
      </c>
      <c r="AV62" s="18">
        <v>13.9</v>
      </c>
      <c r="AW62" s="34">
        <v>5.43</v>
      </c>
      <c r="AX62" s="18">
        <v>40.4</v>
      </c>
      <c r="AY62" s="6">
        <v>1</v>
      </c>
      <c r="AZ62" s="22">
        <v>4</v>
      </c>
      <c r="BA62" s="6" t="s">
        <v>443</v>
      </c>
      <c r="BB62" s="34">
        <v>2.88</v>
      </c>
      <c r="BC62" s="18">
        <v>0.4</v>
      </c>
      <c r="BD62" s="6">
        <v>184</v>
      </c>
      <c r="BE62" s="34">
        <v>0.39</v>
      </c>
      <c r="BF62" s="34">
        <v>0.36</v>
      </c>
      <c r="BG62" s="6" t="s">
        <v>446</v>
      </c>
      <c r="BH62" s="34">
        <v>4.34</v>
      </c>
      <c r="BI62" s="34">
        <v>0.18</v>
      </c>
      <c r="BJ62" s="34">
        <v>1.37</v>
      </c>
      <c r="BK62" s="6">
        <v>26</v>
      </c>
      <c r="BL62" s="6" t="s">
        <v>443</v>
      </c>
      <c r="BM62" s="18">
        <v>10.1</v>
      </c>
      <c r="BN62" s="34">
        <v>1.03</v>
      </c>
      <c r="BO62" s="6">
        <v>44</v>
      </c>
      <c r="BP62" s="6">
        <v>142</v>
      </c>
    </row>
    <row r="63" spans="1:68">
      <c r="A63" s="159" t="s">
        <v>381</v>
      </c>
      <c r="B63" s="78">
        <v>881745.04</v>
      </c>
      <c r="C63" s="78">
        <v>6257256.5700000003</v>
      </c>
      <c r="D63" s="24">
        <v>56.305819800000002</v>
      </c>
      <c r="E63" s="24">
        <v>-92.825727499999999</v>
      </c>
      <c r="F63" s="18">
        <v>2.25</v>
      </c>
      <c r="G63" s="6">
        <v>2.35</v>
      </c>
      <c r="H63" s="6" t="s">
        <v>215</v>
      </c>
      <c r="I63" s="6" t="s">
        <v>219</v>
      </c>
      <c r="J63" s="34">
        <v>6.69</v>
      </c>
      <c r="K63" s="34">
        <v>19.3</v>
      </c>
      <c r="L63" s="34">
        <v>2.13</v>
      </c>
      <c r="M63" s="34">
        <v>1.97</v>
      </c>
      <c r="N63" s="18">
        <v>21.4</v>
      </c>
      <c r="O63" s="34">
        <v>6.51</v>
      </c>
      <c r="P63" s="34">
        <v>0.04</v>
      </c>
      <c r="Q63" s="34">
        <v>1.33</v>
      </c>
      <c r="R63" s="34">
        <v>0.09</v>
      </c>
      <c r="S63" s="18">
        <v>40.4</v>
      </c>
      <c r="T63" s="34">
        <v>0.35</v>
      </c>
      <c r="U63" s="34">
        <v>100.21</v>
      </c>
      <c r="V63" s="6" t="s">
        <v>446</v>
      </c>
      <c r="W63" s="18">
        <v>1.6</v>
      </c>
      <c r="X63" s="6">
        <v>359</v>
      </c>
      <c r="Y63" s="18">
        <v>0.4</v>
      </c>
      <c r="Z63" s="6" t="s">
        <v>446</v>
      </c>
      <c r="AA63" s="18">
        <v>0.3</v>
      </c>
      <c r="AB63" s="6">
        <v>33</v>
      </c>
      <c r="AC63" s="18">
        <v>5.8</v>
      </c>
      <c r="AD63" s="6">
        <v>34</v>
      </c>
      <c r="AE63" s="18">
        <v>1.5</v>
      </c>
      <c r="AF63" s="18">
        <v>12.1</v>
      </c>
      <c r="AG63" s="34">
        <v>2.56</v>
      </c>
      <c r="AH63" s="34">
        <v>1.39</v>
      </c>
      <c r="AI63" s="34">
        <v>0.74</v>
      </c>
      <c r="AJ63" s="6">
        <v>8.6</v>
      </c>
      <c r="AK63" s="34">
        <v>3.24</v>
      </c>
      <c r="AL63" s="18">
        <v>0.5</v>
      </c>
      <c r="AM63" s="18">
        <v>4.5999999999999996</v>
      </c>
      <c r="AN63" s="18">
        <v>1.4</v>
      </c>
      <c r="AO63" s="34">
        <v>0.5</v>
      </c>
      <c r="AP63" s="6">
        <v>15</v>
      </c>
      <c r="AQ63" s="34">
        <v>0.2</v>
      </c>
      <c r="AR63" s="6" t="s">
        <v>446</v>
      </c>
      <c r="AS63" s="6">
        <v>6</v>
      </c>
      <c r="AT63" s="18">
        <v>16.899999999999999</v>
      </c>
      <c r="AU63" s="6">
        <v>23</v>
      </c>
      <c r="AV63" s="18">
        <v>17.5</v>
      </c>
      <c r="AW63" s="34">
        <v>5.32</v>
      </c>
      <c r="AX63" s="18">
        <v>56.2</v>
      </c>
      <c r="AY63" s="6" t="s">
        <v>443</v>
      </c>
      <c r="AZ63" s="22">
        <v>5</v>
      </c>
      <c r="BA63" s="6">
        <v>9</v>
      </c>
      <c r="BB63" s="34">
        <v>3.18</v>
      </c>
      <c r="BC63" s="18">
        <v>0.4</v>
      </c>
      <c r="BD63" s="6">
        <v>200</v>
      </c>
      <c r="BE63" s="34">
        <v>0.49</v>
      </c>
      <c r="BF63" s="34">
        <v>0.42</v>
      </c>
      <c r="BG63" s="6" t="s">
        <v>446</v>
      </c>
      <c r="BH63" s="34">
        <v>6.98</v>
      </c>
      <c r="BI63" s="34">
        <v>0.18</v>
      </c>
      <c r="BJ63" s="34">
        <v>1.42</v>
      </c>
      <c r="BK63" s="6">
        <v>37</v>
      </c>
      <c r="BL63" s="6" t="s">
        <v>443</v>
      </c>
      <c r="BM63" s="18">
        <v>12.5</v>
      </c>
      <c r="BN63" s="34">
        <v>1.4</v>
      </c>
      <c r="BO63" s="6">
        <v>57</v>
      </c>
      <c r="BP63" s="6">
        <v>148</v>
      </c>
    </row>
    <row r="64" spans="1:68">
      <c r="A64" s="159" t="s">
        <v>382</v>
      </c>
      <c r="B64" s="78">
        <v>881745.04</v>
      </c>
      <c r="C64" s="78">
        <v>6257256.5700000003</v>
      </c>
      <c r="D64" s="24">
        <v>56.305819800000002</v>
      </c>
      <c r="E64" s="24">
        <v>-92.825727499999999</v>
      </c>
      <c r="F64" s="18">
        <v>3.35</v>
      </c>
      <c r="G64" s="6">
        <v>3.45</v>
      </c>
      <c r="H64" s="6" t="s">
        <v>216</v>
      </c>
      <c r="I64" s="6" t="s">
        <v>219</v>
      </c>
      <c r="J64" s="34">
        <v>6.07</v>
      </c>
      <c r="K64" s="34">
        <v>19.3</v>
      </c>
      <c r="L64" s="34">
        <v>1.84</v>
      </c>
      <c r="M64" s="34">
        <v>1.85</v>
      </c>
      <c r="N64" s="18">
        <v>22.2</v>
      </c>
      <c r="O64" s="34">
        <v>7.16</v>
      </c>
      <c r="P64" s="34">
        <v>0.04</v>
      </c>
      <c r="Q64" s="34">
        <v>1.27</v>
      </c>
      <c r="R64" s="34">
        <v>0.09</v>
      </c>
      <c r="S64" s="18">
        <v>39.4</v>
      </c>
      <c r="T64" s="34">
        <v>0.34</v>
      </c>
      <c r="U64" s="34">
        <v>99.56</v>
      </c>
      <c r="V64" s="6" t="s">
        <v>446</v>
      </c>
      <c r="W64" s="18">
        <v>0.7</v>
      </c>
      <c r="X64" s="6">
        <v>337</v>
      </c>
      <c r="Y64" s="18">
        <v>1.5</v>
      </c>
      <c r="Z64" s="6" t="s">
        <v>446</v>
      </c>
      <c r="AA64" s="18">
        <v>0.3</v>
      </c>
      <c r="AB64" s="6">
        <v>37</v>
      </c>
      <c r="AC64" s="18">
        <v>5.2</v>
      </c>
      <c r="AD64" s="6">
        <v>34</v>
      </c>
      <c r="AE64" s="18">
        <v>1.4</v>
      </c>
      <c r="AF64" s="18">
        <v>8.3000000000000007</v>
      </c>
      <c r="AG64" s="34">
        <v>3.04</v>
      </c>
      <c r="AH64" s="34">
        <v>1.52</v>
      </c>
      <c r="AI64" s="34">
        <v>0.67</v>
      </c>
      <c r="AJ64" s="6">
        <v>7.7</v>
      </c>
      <c r="AK64" s="34">
        <v>3.11</v>
      </c>
      <c r="AL64" s="18">
        <v>0.4</v>
      </c>
      <c r="AM64" s="18">
        <v>6.9</v>
      </c>
      <c r="AN64" s="18">
        <v>1.4</v>
      </c>
      <c r="AO64" s="34">
        <v>0.66</v>
      </c>
      <c r="AP64" s="6">
        <v>17</v>
      </c>
      <c r="AQ64" s="34">
        <v>0.22</v>
      </c>
      <c r="AR64" s="6" t="s">
        <v>446</v>
      </c>
      <c r="AS64" s="6">
        <v>6</v>
      </c>
      <c r="AT64" s="18">
        <v>17.399999999999999</v>
      </c>
      <c r="AU64" s="6">
        <v>23</v>
      </c>
      <c r="AV64" s="18">
        <v>16.3</v>
      </c>
      <c r="AW64" s="34">
        <v>5.49</v>
      </c>
      <c r="AX64" s="18">
        <v>50.9</v>
      </c>
      <c r="AY64" s="6">
        <v>1</v>
      </c>
      <c r="AZ64" s="22">
        <v>4</v>
      </c>
      <c r="BA64" s="6">
        <v>2</v>
      </c>
      <c r="BB64" s="34">
        <v>3.39</v>
      </c>
      <c r="BC64" s="18">
        <v>0.4</v>
      </c>
      <c r="BD64" s="6">
        <v>198</v>
      </c>
      <c r="BE64" s="34">
        <v>0.51</v>
      </c>
      <c r="BF64" s="34">
        <v>0.51</v>
      </c>
      <c r="BG64" s="6">
        <v>0.2</v>
      </c>
      <c r="BH64" s="34">
        <v>7.67</v>
      </c>
      <c r="BI64" s="34">
        <v>0.22</v>
      </c>
      <c r="BJ64" s="34">
        <v>1.62</v>
      </c>
      <c r="BK64" s="6">
        <v>33</v>
      </c>
      <c r="BL64" s="6" t="s">
        <v>443</v>
      </c>
      <c r="BM64" s="18">
        <v>14.3</v>
      </c>
      <c r="BN64" s="34">
        <v>1.47</v>
      </c>
      <c r="BO64" s="6">
        <v>51</v>
      </c>
      <c r="BP64" s="6">
        <v>233</v>
      </c>
    </row>
    <row r="65" spans="1:68">
      <c r="A65" s="159" t="s">
        <v>384</v>
      </c>
      <c r="B65" s="78">
        <v>881745.04</v>
      </c>
      <c r="C65" s="78">
        <v>6257256.5700000003</v>
      </c>
      <c r="D65" s="24">
        <v>56.305819800000002</v>
      </c>
      <c r="E65" s="24">
        <v>-92.825727499999999</v>
      </c>
      <c r="F65" s="18">
        <v>5.45</v>
      </c>
      <c r="G65" s="6">
        <v>5.55</v>
      </c>
      <c r="H65" s="6" t="s">
        <v>217</v>
      </c>
      <c r="I65" s="6" t="s">
        <v>219</v>
      </c>
      <c r="J65" s="34">
        <v>8.18</v>
      </c>
      <c r="K65" s="34">
        <v>18.100000000000001</v>
      </c>
      <c r="L65" s="34">
        <v>3.02</v>
      </c>
      <c r="M65" s="34">
        <v>2.29</v>
      </c>
      <c r="N65" s="18">
        <v>20.100000000000001</v>
      </c>
      <c r="O65" s="34">
        <v>5.73</v>
      </c>
      <c r="P65" s="34">
        <v>0.05</v>
      </c>
      <c r="Q65" s="34">
        <v>1.33</v>
      </c>
      <c r="R65" s="34">
        <v>0.1</v>
      </c>
      <c r="S65" s="18">
        <v>40.1</v>
      </c>
      <c r="T65" s="34">
        <v>0.4</v>
      </c>
      <c r="U65" s="34">
        <v>99.4</v>
      </c>
      <c r="V65" s="6" t="s">
        <v>446</v>
      </c>
      <c r="W65" s="18">
        <v>2.2999999999999998</v>
      </c>
      <c r="X65" s="6">
        <v>398</v>
      </c>
      <c r="Y65" s="18">
        <v>1.2</v>
      </c>
      <c r="Z65" s="6" t="s">
        <v>446</v>
      </c>
      <c r="AA65" s="18" t="s">
        <v>446</v>
      </c>
      <c r="AB65" s="6">
        <v>47</v>
      </c>
      <c r="AC65" s="18">
        <v>9.4</v>
      </c>
      <c r="AD65" s="6">
        <v>48</v>
      </c>
      <c r="AE65" s="18">
        <v>2.8</v>
      </c>
      <c r="AF65" s="18">
        <v>20.6</v>
      </c>
      <c r="AG65" s="34">
        <v>2.75</v>
      </c>
      <c r="AH65" s="34">
        <v>1.31</v>
      </c>
      <c r="AI65" s="34">
        <v>0.78</v>
      </c>
      <c r="AJ65" s="6">
        <v>11.7</v>
      </c>
      <c r="AK65" s="34">
        <v>3.07</v>
      </c>
      <c r="AL65" s="18">
        <v>0.7</v>
      </c>
      <c r="AM65" s="18">
        <v>4.0999999999999996</v>
      </c>
      <c r="AN65" s="18">
        <v>0.7</v>
      </c>
      <c r="AO65" s="34">
        <v>0.56000000000000005</v>
      </c>
      <c r="AP65" s="6">
        <v>20</v>
      </c>
      <c r="AQ65" s="34">
        <v>0.18</v>
      </c>
      <c r="AR65" s="6" t="s">
        <v>446</v>
      </c>
      <c r="AS65" s="6">
        <v>8</v>
      </c>
      <c r="AT65" s="18">
        <v>23</v>
      </c>
      <c r="AU65" s="6">
        <v>32</v>
      </c>
      <c r="AV65" s="18">
        <v>24.3</v>
      </c>
      <c r="AW65" s="34">
        <v>5.84</v>
      </c>
      <c r="AX65" s="18">
        <v>80.900000000000006</v>
      </c>
      <c r="AY65" s="6">
        <v>1</v>
      </c>
      <c r="AZ65" s="22">
        <v>7</v>
      </c>
      <c r="BA65" s="6">
        <v>3</v>
      </c>
      <c r="BB65" s="34">
        <v>3.9</v>
      </c>
      <c r="BC65" s="18">
        <v>2.9</v>
      </c>
      <c r="BD65" s="6">
        <v>219</v>
      </c>
      <c r="BE65" s="34">
        <v>0.7</v>
      </c>
      <c r="BF65" s="34">
        <v>0.39</v>
      </c>
      <c r="BG65" s="6" t="s">
        <v>446</v>
      </c>
      <c r="BH65" s="34">
        <v>8.94</v>
      </c>
      <c r="BI65" s="34">
        <v>0.18</v>
      </c>
      <c r="BJ65" s="34">
        <v>1.68</v>
      </c>
      <c r="BK65" s="6">
        <v>50</v>
      </c>
      <c r="BL65" s="6" t="s">
        <v>443</v>
      </c>
      <c r="BM65" s="18">
        <v>12.8</v>
      </c>
      <c r="BN65" s="34">
        <v>1.36</v>
      </c>
      <c r="BO65" s="6">
        <v>66</v>
      </c>
      <c r="BP65" s="6">
        <v>128</v>
      </c>
    </row>
    <row r="66" spans="1:68">
      <c r="A66" s="159" t="s">
        <v>386</v>
      </c>
      <c r="B66" s="78">
        <v>881745.04</v>
      </c>
      <c r="C66" s="78">
        <v>6257256.5700000003</v>
      </c>
      <c r="D66" s="24">
        <v>56.305819800000002</v>
      </c>
      <c r="E66" s="24">
        <v>-92.825727499999999</v>
      </c>
      <c r="F66" s="18">
        <v>8.4499999999999993</v>
      </c>
      <c r="G66" s="6">
        <v>8.5500000000000007</v>
      </c>
      <c r="H66" s="6" t="s">
        <v>218</v>
      </c>
      <c r="I66" s="6" t="s">
        <v>219</v>
      </c>
      <c r="J66" s="34">
        <v>8.69</v>
      </c>
      <c r="K66" s="34">
        <v>17.8</v>
      </c>
      <c r="L66" s="34">
        <v>3.2</v>
      </c>
      <c r="M66" s="34">
        <v>2.38</v>
      </c>
      <c r="N66" s="18">
        <v>19.600000000000001</v>
      </c>
      <c r="O66" s="34">
        <v>5.6</v>
      </c>
      <c r="P66" s="34">
        <v>0.05</v>
      </c>
      <c r="Q66" s="34">
        <v>1.37</v>
      </c>
      <c r="R66" s="34">
        <v>0.1</v>
      </c>
      <c r="S66" s="18">
        <v>40.5</v>
      </c>
      <c r="T66" s="34">
        <v>0.41</v>
      </c>
      <c r="U66" s="34">
        <v>99.7</v>
      </c>
      <c r="V66" s="6" t="s">
        <v>446</v>
      </c>
      <c r="W66" s="18">
        <v>2.4</v>
      </c>
      <c r="X66" s="6">
        <v>423</v>
      </c>
      <c r="Y66" s="18">
        <v>1</v>
      </c>
      <c r="Z66" s="6">
        <v>0.1</v>
      </c>
      <c r="AA66" s="18">
        <v>0.1</v>
      </c>
      <c r="AB66" s="6">
        <v>50</v>
      </c>
      <c r="AC66" s="18">
        <v>10</v>
      </c>
      <c r="AD66" s="6">
        <v>48</v>
      </c>
      <c r="AE66" s="18">
        <v>3</v>
      </c>
      <c r="AF66" s="18">
        <v>20</v>
      </c>
      <c r="AG66" s="34">
        <v>3.13</v>
      </c>
      <c r="AH66" s="34">
        <v>1.74</v>
      </c>
      <c r="AI66" s="34">
        <v>0.74</v>
      </c>
      <c r="AJ66" s="6">
        <v>12.6</v>
      </c>
      <c r="AK66" s="34">
        <v>3.48</v>
      </c>
      <c r="AL66" s="18">
        <v>0.7</v>
      </c>
      <c r="AM66" s="18">
        <v>4.8</v>
      </c>
      <c r="AN66" s="18">
        <v>0.8</v>
      </c>
      <c r="AO66" s="34">
        <v>0.6</v>
      </c>
      <c r="AP66" s="6">
        <v>25</v>
      </c>
      <c r="AQ66" s="34">
        <v>0.26</v>
      </c>
      <c r="AR66" s="6" t="s">
        <v>446</v>
      </c>
      <c r="AS66" s="6">
        <v>8</v>
      </c>
      <c r="AT66" s="18">
        <v>22.7</v>
      </c>
      <c r="AU66" s="6">
        <v>36</v>
      </c>
      <c r="AV66" s="18">
        <v>23.6</v>
      </c>
      <c r="AW66" s="34">
        <v>6.38</v>
      </c>
      <c r="AX66" s="18">
        <v>85.1</v>
      </c>
      <c r="AY66" s="6">
        <v>1</v>
      </c>
      <c r="AZ66" s="22">
        <v>7</v>
      </c>
      <c r="BA66" s="6">
        <v>5</v>
      </c>
      <c r="BB66" s="34">
        <v>4.1399999999999997</v>
      </c>
      <c r="BC66" s="18">
        <v>0.8</v>
      </c>
      <c r="BD66" s="6">
        <v>223</v>
      </c>
      <c r="BE66" s="34">
        <v>0.71</v>
      </c>
      <c r="BF66" s="34">
        <v>0.42</v>
      </c>
      <c r="BG66" s="6" t="s">
        <v>446</v>
      </c>
      <c r="BH66" s="34">
        <v>10.4</v>
      </c>
      <c r="BI66" s="34">
        <v>0.25</v>
      </c>
      <c r="BJ66" s="34">
        <v>1.76</v>
      </c>
      <c r="BK66" s="6">
        <v>55</v>
      </c>
      <c r="BL66" s="6" t="s">
        <v>443</v>
      </c>
      <c r="BM66" s="18">
        <v>15.8</v>
      </c>
      <c r="BN66" s="34">
        <v>1.6</v>
      </c>
      <c r="BO66" s="6">
        <v>78</v>
      </c>
      <c r="BP66" s="6">
        <v>152</v>
      </c>
    </row>
    <row r="67" spans="1:68">
      <c r="A67" s="159" t="s">
        <v>387</v>
      </c>
      <c r="B67" s="78">
        <v>881745.04</v>
      </c>
      <c r="C67" s="78">
        <v>6257256.5700000003</v>
      </c>
      <c r="D67" s="24">
        <v>56.305819800000002</v>
      </c>
      <c r="E67" s="24">
        <v>-92.825727499999999</v>
      </c>
      <c r="F67" s="18">
        <v>11.45</v>
      </c>
      <c r="G67" s="6">
        <v>11.55</v>
      </c>
      <c r="H67" s="6" t="s">
        <v>221</v>
      </c>
      <c r="I67" s="6" t="s">
        <v>219</v>
      </c>
      <c r="J67" s="34">
        <v>8.59</v>
      </c>
      <c r="K67" s="34">
        <v>16.7</v>
      </c>
      <c r="L67" s="34">
        <v>3.11</v>
      </c>
      <c r="M67" s="34">
        <v>2.35</v>
      </c>
      <c r="N67" s="18">
        <v>18.8</v>
      </c>
      <c r="O67" s="34">
        <v>5.49</v>
      </c>
      <c r="P67" s="34">
        <v>0.05</v>
      </c>
      <c r="Q67" s="34">
        <v>1.45</v>
      </c>
      <c r="R67" s="34">
        <v>0.11</v>
      </c>
      <c r="S67" s="18">
        <v>42.2</v>
      </c>
      <c r="T67" s="34">
        <v>0.4</v>
      </c>
      <c r="U67" s="34">
        <v>99.25</v>
      </c>
      <c r="V67" s="6" t="s">
        <v>446</v>
      </c>
      <c r="W67" s="18">
        <v>1.9</v>
      </c>
      <c r="X67" s="6">
        <v>435</v>
      </c>
      <c r="Y67" s="18">
        <v>1.4</v>
      </c>
      <c r="Z67" s="6" t="s">
        <v>446</v>
      </c>
      <c r="AA67" s="18">
        <v>0.3</v>
      </c>
      <c r="AB67" s="6">
        <v>46</v>
      </c>
      <c r="AC67" s="18">
        <v>9.3000000000000007</v>
      </c>
      <c r="AD67" s="6">
        <v>48</v>
      </c>
      <c r="AE67" s="18">
        <v>2.8</v>
      </c>
      <c r="AF67" s="18">
        <v>20.8</v>
      </c>
      <c r="AG67" s="34">
        <v>2.83</v>
      </c>
      <c r="AH67" s="34">
        <v>1.46</v>
      </c>
      <c r="AI67" s="34">
        <v>0.76</v>
      </c>
      <c r="AJ67" s="6">
        <v>12.9</v>
      </c>
      <c r="AK67" s="34">
        <v>3.36</v>
      </c>
      <c r="AL67" s="18">
        <v>0.7</v>
      </c>
      <c r="AM67" s="18">
        <v>4.5999999999999996</v>
      </c>
      <c r="AN67" s="18">
        <v>0.5</v>
      </c>
      <c r="AO67" s="34">
        <v>0.54</v>
      </c>
      <c r="AP67" s="6">
        <v>22</v>
      </c>
      <c r="AQ67" s="34">
        <v>0.21</v>
      </c>
      <c r="AR67" s="6" t="s">
        <v>446</v>
      </c>
      <c r="AS67" s="6">
        <v>8</v>
      </c>
      <c r="AT67" s="18">
        <v>22.8</v>
      </c>
      <c r="AU67" s="6">
        <v>33</v>
      </c>
      <c r="AV67" s="18">
        <v>22.8</v>
      </c>
      <c r="AW67" s="34">
        <v>6.55</v>
      </c>
      <c r="AX67" s="18">
        <v>80.400000000000006</v>
      </c>
      <c r="AY67" s="6">
        <v>1</v>
      </c>
      <c r="AZ67" s="22">
        <v>7</v>
      </c>
      <c r="BA67" s="6">
        <v>2</v>
      </c>
      <c r="BB67" s="34">
        <v>3.61</v>
      </c>
      <c r="BC67" s="18">
        <v>1</v>
      </c>
      <c r="BD67" s="6">
        <v>229</v>
      </c>
      <c r="BE67" s="34">
        <v>0.57999999999999996</v>
      </c>
      <c r="BF67" s="34">
        <v>0.45</v>
      </c>
      <c r="BG67" s="6">
        <v>0.2</v>
      </c>
      <c r="BH67" s="34">
        <v>10.6</v>
      </c>
      <c r="BI67" s="34">
        <v>0.19</v>
      </c>
      <c r="BJ67" s="34">
        <v>3.09</v>
      </c>
      <c r="BK67" s="6">
        <v>50</v>
      </c>
      <c r="BL67" s="6" t="s">
        <v>443</v>
      </c>
      <c r="BM67" s="18">
        <v>12.9</v>
      </c>
      <c r="BN67" s="34">
        <v>1.41</v>
      </c>
      <c r="BO67" s="6">
        <v>65</v>
      </c>
      <c r="BP67" s="6">
        <v>149</v>
      </c>
    </row>
    <row r="68" spans="1:68">
      <c r="A68" s="159" t="s">
        <v>388</v>
      </c>
      <c r="B68" s="78">
        <v>881745.04</v>
      </c>
      <c r="C68" s="78">
        <v>6257256.5700000003</v>
      </c>
      <c r="D68" s="24">
        <v>56.305819800000002</v>
      </c>
      <c r="E68" s="24">
        <v>-92.825727499999999</v>
      </c>
      <c r="F68" s="18">
        <v>15.1</v>
      </c>
      <c r="G68" s="6">
        <v>15.2</v>
      </c>
      <c r="H68" s="6" t="s">
        <v>270</v>
      </c>
      <c r="I68" s="6" t="s">
        <v>219</v>
      </c>
      <c r="J68" s="34">
        <v>8.7100000000000009</v>
      </c>
      <c r="K68" s="34">
        <v>17.399999999999999</v>
      </c>
      <c r="L68" s="34">
        <v>3.28</v>
      </c>
      <c r="M68" s="34">
        <v>2.37</v>
      </c>
      <c r="N68" s="18">
        <v>19.2</v>
      </c>
      <c r="O68" s="34">
        <v>5.39</v>
      </c>
      <c r="P68" s="34">
        <v>0.05</v>
      </c>
      <c r="Q68" s="34">
        <v>1.42</v>
      </c>
      <c r="R68" s="34">
        <v>0.11</v>
      </c>
      <c r="S68" s="18">
        <v>41.2</v>
      </c>
      <c r="T68" s="34">
        <v>0.41</v>
      </c>
      <c r="U68" s="34">
        <v>99.54</v>
      </c>
      <c r="V68" s="6" t="s">
        <v>446</v>
      </c>
      <c r="W68" s="18">
        <v>2.6</v>
      </c>
      <c r="X68" s="6">
        <v>442</v>
      </c>
      <c r="Y68" s="18">
        <v>1.1000000000000001</v>
      </c>
      <c r="Z68" s="6">
        <v>0.1</v>
      </c>
      <c r="AA68" s="18" t="s">
        <v>446</v>
      </c>
      <c r="AB68" s="6">
        <v>52</v>
      </c>
      <c r="AC68" s="18">
        <v>9.6</v>
      </c>
      <c r="AD68" s="6">
        <v>47</v>
      </c>
      <c r="AE68" s="18">
        <v>2.9</v>
      </c>
      <c r="AF68" s="18">
        <v>20.2</v>
      </c>
      <c r="AG68" s="34">
        <v>2.9</v>
      </c>
      <c r="AH68" s="34">
        <v>1.49</v>
      </c>
      <c r="AI68" s="34">
        <v>0.78</v>
      </c>
      <c r="AJ68" s="6">
        <v>12.5</v>
      </c>
      <c r="AK68" s="34">
        <v>3.79</v>
      </c>
      <c r="AL68" s="18">
        <v>0.4</v>
      </c>
      <c r="AM68" s="18">
        <v>4.8</v>
      </c>
      <c r="AN68" s="18">
        <v>0.7</v>
      </c>
      <c r="AO68" s="34">
        <v>0.56000000000000005</v>
      </c>
      <c r="AP68" s="6">
        <v>23</v>
      </c>
      <c r="AQ68" s="34">
        <v>0.18</v>
      </c>
      <c r="AR68" s="6" t="s">
        <v>446</v>
      </c>
      <c r="AS68" s="6">
        <v>8</v>
      </c>
      <c r="AT68" s="18">
        <v>22.6</v>
      </c>
      <c r="AU68" s="6">
        <v>35</v>
      </c>
      <c r="AV68" s="18">
        <v>23.3</v>
      </c>
      <c r="AW68" s="34">
        <v>6.11</v>
      </c>
      <c r="AX68" s="18">
        <v>83.7</v>
      </c>
      <c r="AY68" s="6">
        <v>1</v>
      </c>
      <c r="AZ68" s="22">
        <v>7</v>
      </c>
      <c r="BA68" s="6">
        <v>3</v>
      </c>
      <c r="BB68" s="34">
        <v>3.91</v>
      </c>
      <c r="BC68" s="18">
        <v>0.7</v>
      </c>
      <c r="BD68" s="6">
        <v>214</v>
      </c>
      <c r="BE68" s="34">
        <v>0.52</v>
      </c>
      <c r="BF68" s="34">
        <v>0.49</v>
      </c>
      <c r="BG68" s="6" t="s">
        <v>446</v>
      </c>
      <c r="BH68" s="34">
        <v>10.6</v>
      </c>
      <c r="BI68" s="34">
        <v>0.21</v>
      </c>
      <c r="BJ68" s="34">
        <v>1.87</v>
      </c>
      <c r="BK68" s="6">
        <v>53</v>
      </c>
      <c r="BL68" s="6" t="s">
        <v>443</v>
      </c>
      <c r="BM68" s="18">
        <v>14</v>
      </c>
      <c r="BN68" s="34">
        <v>1.38</v>
      </c>
      <c r="BO68" s="6">
        <v>71</v>
      </c>
      <c r="BP68" s="6">
        <v>143</v>
      </c>
    </row>
    <row r="69" spans="1:68">
      <c r="A69" s="159" t="s">
        <v>389</v>
      </c>
      <c r="B69" s="78">
        <v>893798.88</v>
      </c>
      <c r="C69" s="78">
        <v>6245883.9500000002</v>
      </c>
      <c r="D69" s="24">
        <v>56.194429</v>
      </c>
      <c r="E69" s="24">
        <v>-92.649010000000004</v>
      </c>
      <c r="F69" s="18">
        <v>2.9</v>
      </c>
      <c r="G69" s="6">
        <v>3.1</v>
      </c>
      <c r="H69" s="6" t="s">
        <v>214</v>
      </c>
      <c r="I69" s="6" t="s">
        <v>219</v>
      </c>
      <c r="J69" s="34">
        <v>7.51</v>
      </c>
      <c r="K69" s="34">
        <v>18.399999999999999</v>
      </c>
      <c r="L69" s="34">
        <v>2.67</v>
      </c>
      <c r="M69" s="34">
        <v>2.04</v>
      </c>
      <c r="N69" s="18">
        <v>19.399999999999999</v>
      </c>
      <c r="O69" s="34">
        <v>5.22</v>
      </c>
      <c r="P69" s="34">
        <v>0.05</v>
      </c>
      <c r="Q69" s="34">
        <v>1.35</v>
      </c>
      <c r="R69" s="34">
        <v>0.11</v>
      </c>
      <c r="S69" s="18">
        <v>42.4</v>
      </c>
      <c r="T69" s="34">
        <v>0.43</v>
      </c>
      <c r="U69" s="34">
        <v>99.58</v>
      </c>
      <c r="V69" s="6" t="s">
        <v>446</v>
      </c>
      <c r="W69" s="18">
        <v>3.5</v>
      </c>
      <c r="X69" s="6">
        <v>365</v>
      </c>
      <c r="Y69" s="18">
        <v>1</v>
      </c>
      <c r="Z69" s="6" t="s">
        <v>446</v>
      </c>
      <c r="AA69" s="18">
        <v>0.1</v>
      </c>
      <c r="AB69" s="6">
        <v>43</v>
      </c>
      <c r="AC69" s="18">
        <v>8.1</v>
      </c>
      <c r="AD69" s="6">
        <v>46</v>
      </c>
      <c r="AE69" s="18">
        <v>2.1</v>
      </c>
      <c r="AF69" s="18">
        <v>16.2</v>
      </c>
      <c r="AG69" s="34">
        <v>3.17</v>
      </c>
      <c r="AH69" s="34">
        <v>1.68</v>
      </c>
      <c r="AI69" s="34">
        <v>0.77</v>
      </c>
      <c r="AJ69" s="6">
        <v>10.1</v>
      </c>
      <c r="AK69" s="34">
        <v>3.67</v>
      </c>
      <c r="AL69" s="18">
        <v>0.6</v>
      </c>
      <c r="AM69" s="18">
        <v>5.7</v>
      </c>
      <c r="AN69" s="18">
        <v>0.7</v>
      </c>
      <c r="AO69" s="34">
        <v>0.55000000000000004</v>
      </c>
      <c r="AP69" s="6">
        <v>20</v>
      </c>
      <c r="AQ69" s="34">
        <v>0.22</v>
      </c>
      <c r="AR69" s="6" t="s">
        <v>446</v>
      </c>
      <c r="AS69" s="6">
        <v>8</v>
      </c>
      <c r="AT69" s="18">
        <v>20.3</v>
      </c>
      <c r="AU69" s="6">
        <v>28</v>
      </c>
      <c r="AV69" s="18">
        <v>19.7</v>
      </c>
      <c r="AW69" s="34">
        <v>5.59</v>
      </c>
      <c r="AX69" s="18">
        <v>63.9</v>
      </c>
      <c r="AY69" s="6">
        <v>1</v>
      </c>
      <c r="AZ69" s="22">
        <v>6</v>
      </c>
      <c r="BA69" s="6" t="s">
        <v>443</v>
      </c>
      <c r="BB69" s="34">
        <v>3.83</v>
      </c>
      <c r="BC69" s="18">
        <v>1.1000000000000001</v>
      </c>
      <c r="BD69" s="6">
        <v>214</v>
      </c>
      <c r="BE69" s="34">
        <v>0.61</v>
      </c>
      <c r="BF69" s="34">
        <v>0.48</v>
      </c>
      <c r="BG69" s="6" t="s">
        <v>446</v>
      </c>
      <c r="BH69" s="34">
        <v>7.66</v>
      </c>
      <c r="BI69" s="34">
        <v>0.23</v>
      </c>
      <c r="BJ69" s="34">
        <v>1.44</v>
      </c>
      <c r="BK69" s="6">
        <v>44</v>
      </c>
      <c r="BL69" s="6" t="s">
        <v>443</v>
      </c>
      <c r="BM69" s="18">
        <v>14.6</v>
      </c>
      <c r="BN69" s="34">
        <v>1.44</v>
      </c>
      <c r="BO69" s="6">
        <v>64</v>
      </c>
      <c r="BP69" s="6">
        <v>202</v>
      </c>
    </row>
    <row r="70" spans="1:68">
      <c r="A70" s="159" t="s">
        <v>392</v>
      </c>
      <c r="B70" s="78">
        <v>893798.88</v>
      </c>
      <c r="C70" s="78">
        <v>6245883.9500000002</v>
      </c>
      <c r="D70" s="24">
        <v>56.194429</v>
      </c>
      <c r="E70" s="24">
        <v>-92.649010000000004</v>
      </c>
      <c r="F70" s="18">
        <v>4.45</v>
      </c>
      <c r="G70" s="6">
        <v>4.55</v>
      </c>
      <c r="H70" s="6" t="s">
        <v>215</v>
      </c>
      <c r="I70" s="6" t="s">
        <v>219</v>
      </c>
      <c r="J70" s="34">
        <v>8.7200000000000006</v>
      </c>
      <c r="K70" s="34">
        <v>17.2</v>
      </c>
      <c r="L70" s="34">
        <v>3.37</v>
      </c>
      <c r="M70" s="34">
        <v>2.2599999999999998</v>
      </c>
      <c r="N70" s="18">
        <v>18.600000000000001</v>
      </c>
      <c r="O70" s="34">
        <v>4.8600000000000003</v>
      </c>
      <c r="P70" s="34">
        <v>0.05</v>
      </c>
      <c r="Q70" s="34">
        <v>1.38</v>
      </c>
      <c r="R70" s="34">
        <v>0.11</v>
      </c>
      <c r="S70" s="18">
        <v>42.3</v>
      </c>
      <c r="T70" s="34">
        <v>0.46</v>
      </c>
      <c r="U70" s="34">
        <v>99.31</v>
      </c>
      <c r="V70" s="6" t="s">
        <v>446</v>
      </c>
      <c r="W70" s="18">
        <v>2.2999999999999998</v>
      </c>
      <c r="X70" s="6">
        <v>413</v>
      </c>
      <c r="Y70" s="18">
        <v>2.2000000000000002</v>
      </c>
      <c r="Z70" s="6" t="s">
        <v>446</v>
      </c>
      <c r="AA70" s="18">
        <v>0.1</v>
      </c>
      <c r="AB70" s="6">
        <v>51</v>
      </c>
      <c r="AC70" s="18">
        <v>10</v>
      </c>
      <c r="AD70" s="6">
        <v>53</v>
      </c>
      <c r="AE70" s="18">
        <v>3</v>
      </c>
      <c r="AF70" s="18">
        <v>21.8</v>
      </c>
      <c r="AG70" s="34">
        <v>3.4</v>
      </c>
      <c r="AH70" s="34">
        <v>1.54</v>
      </c>
      <c r="AI70" s="34">
        <v>0.86</v>
      </c>
      <c r="AJ70" s="6">
        <v>12.3</v>
      </c>
      <c r="AK70" s="34">
        <v>4.3899999999999997</v>
      </c>
      <c r="AL70" s="18">
        <v>1.1000000000000001</v>
      </c>
      <c r="AM70" s="18">
        <v>4.7</v>
      </c>
      <c r="AN70" s="18">
        <v>0.5</v>
      </c>
      <c r="AO70" s="34">
        <v>0.75</v>
      </c>
      <c r="AP70" s="6">
        <v>24</v>
      </c>
      <c r="AQ70" s="34">
        <v>0.25</v>
      </c>
      <c r="AR70" s="6" t="s">
        <v>446</v>
      </c>
      <c r="AS70" s="6">
        <v>8</v>
      </c>
      <c r="AT70" s="18">
        <v>22.9</v>
      </c>
      <c r="AU70" s="6">
        <v>32</v>
      </c>
      <c r="AV70" s="18">
        <v>22.1</v>
      </c>
      <c r="AW70" s="34">
        <v>6.38</v>
      </c>
      <c r="AX70" s="18">
        <v>77.5</v>
      </c>
      <c r="AY70" s="6">
        <v>1</v>
      </c>
      <c r="AZ70" s="22">
        <v>7</v>
      </c>
      <c r="BA70" s="6">
        <v>9</v>
      </c>
      <c r="BB70" s="34">
        <v>4.5</v>
      </c>
      <c r="BC70" s="18">
        <v>1.6</v>
      </c>
      <c r="BD70" s="6">
        <v>207</v>
      </c>
      <c r="BE70" s="34">
        <v>0.61</v>
      </c>
      <c r="BF70" s="34">
        <v>0.46</v>
      </c>
      <c r="BG70" s="6" t="s">
        <v>446</v>
      </c>
      <c r="BH70" s="34">
        <v>9.32</v>
      </c>
      <c r="BI70" s="34">
        <v>0.26</v>
      </c>
      <c r="BJ70" s="34">
        <v>2.17</v>
      </c>
      <c r="BK70" s="6">
        <v>56</v>
      </c>
      <c r="BL70" s="6" t="s">
        <v>443</v>
      </c>
      <c r="BM70" s="18">
        <v>14.8</v>
      </c>
      <c r="BN70" s="34">
        <v>1.55</v>
      </c>
      <c r="BO70" s="6">
        <v>78</v>
      </c>
      <c r="BP70" s="6">
        <v>158</v>
      </c>
    </row>
    <row r="71" spans="1:68">
      <c r="A71" s="159" t="s">
        <v>395</v>
      </c>
      <c r="B71" s="78">
        <v>893798.88</v>
      </c>
      <c r="C71" s="78">
        <v>6245883.9500000002</v>
      </c>
      <c r="D71" s="24">
        <v>56.194429</v>
      </c>
      <c r="E71" s="24">
        <v>-92.649010000000004</v>
      </c>
      <c r="F71" s="18">
        <v>6.95</v>
      </c>
      <c r="G71" s="6">
        <v>7.05</v>
      </c>
      <c r="H71" s="6" t="s">
        <v>216</v>
      </c>
      <c r="I71" s="6" t="s">
        <v>219</v>
      </c>
      <c r="J71" s="34">
        <v>7.31</v>
      </c>
      <c r="K71" s="34">
        <v>18.5</v>
      </c>
      <c r="L71" s="34">
        <v>2.57</v>
      </c>
      <c r="M71" s="34">
        <v>2.0099999999999998</v>
      </c>
      <c r="N71" s="18">
        <v>19.7</v>
      </c>
      <c r="O71" s="34">
        <v>5.05</v>
      </c>
      <c r="P71" s="34">
        <v>0.04</v>
      </c>
      <c r="Q71" s="34">
        <v>1.2</v>
      </c>
      <c r="R71" s="34">
        <v>0.09</v>
      </c>
      <c r="S71" s="18">
        <v>43</v>
      </c>
      <c r="T71" s="34">
        <v>0.43</v>
      </c>
      <c r="U71" s="34">
        <v>99.9</v>
      </c>
      <c r="V71" s="6" t="s">
        <v>446</v>
      </c>
      <c r="W71" s="18">
        <v>2.2000000000000002</v>
      </c>
      <c r="X71" s="6">
        <v>343</v>
      </c>
      <c r="Y71" s="18">
        <v>1.5</v>
      </c>
      <c r="Z71" s="6">
        <v>0.1</v>
      </c>
      <c r="AA71" s="18">
        <v>0.1</v>
      </c>
      <c r="AB71" s="6">
        <v>39</v>
      </c>
      <c r="AC71" s="18">
        <v>7</v>
      </c>
      <c r="AD71" s="6">
        <v>46</v>
      </c>
      <c r="AE71" s="18">
        <v>2</v>
      </c>
      <c r="AF71" s="18">
        <v>10</v>
      </c>
      <c r="AG71" s="34">
        <v>2.84</v>
      </c>
      <c r="AH71" s="34">
        <v>1.5</v>
      </c>
      <c r="AI71" s="34">
        <v>0.68</v>
      </c>
      <c r="AJ71" s="6">
        <v>9.6</v>
      </c>
      <c r="AK71" s="34">
        <v>2.99</v>
      </c>
      <c r="AL71" s="18">
        <v>0.6</v>
      </c>
      <c r="AM71" s="18">
        <v>5.5</v>
      </c>
      <c r="AN71" s="18">
        <v>1.4</v>
      </c>
      <c r="AO71" s="34">
        <v>0.56000000000000005</v>
      </c>
      <c r="AP71" s="6">
        <v>19</v>
      </c>
      <c r="AQ71" s="34">
        <v>0.24</v>
      </c>
      <c r="AR71" s="6" t="s">
        <v>446</v>
      </c>
      <c r="AS71" s="6">
        <v>7</v>
      </c>
      <c r="AT71" s="18">
        <v>20.5</v>
      </c>
      <c r="AU71" s="6">
        <v>24</v>
      </c>
      <c r="AV71" s="18">
        <v>18.899999999999999</v>
      </c>
      <c r="AW71" s="34">
        <v>5.21</v>
      </c>
      <c r="AX71" s="18">
        <v>61.3</v>
      </c>
      <c r="AY71" s="6" t="s">
        <v>443</v>
      </c>
      <c r="AZ71" s="22">
        <v>6</v>
      </c>
      <c r="BA71" s="6" t="s">
        <v>443</v>
      </c>
      <c r="BB71" s="34">
        <v>3.56</v>
      </c>
      <c r="BC71" s="18">
        <v>0.9</v>
      </c>
      <c r="BD71" s="6">
        <v>188</v>
      </c>
      <c r="BE71" s="34">
        <v>0.57999999999999996</v>
      </c>
      <c r="BF71" s="34">
        <v>0.38</v>
      </c>
      <c r="BG71" s="6" t="s">
        <v>446</v>
      </c>
      <c r="BH71" s="34">
        <v>7.24</v>
      </c>
      <c r="BI71" s="34">
        <v>0.18</v>
      </c>
      <c r="BJ71" s="34">
        <v>1.44</v>
      </c>
      <c r="BK71" s="6">
        <v>45</v>
      </c>
      <c r="BL71" s="6">
        <v>31</v>
      </c>
      <c r="BM71" s="18">
        <v>13.1</v>
      </c>
      <c r="BN71" s="34">
        <v>1.37</v>
      </c>
      <c r="BO71" s="6">
        <v>60</v>
      </c>
      <c r="BP71" s="6">
        <v>196</v>
      </c>
    </row>
    <row r="72" spans="1:68">
      <c r="A72" s="159" t="s">
        <v>396</v>
      </c>
      <c r="B72" s="78">
        <v>893798.88</v>
      </c>
      <c r="C72" s="78">
        <v>6245883.9500000002</v>
      </c>
      <c r="D72" s="24">
        <v>56.194429</v>
      </c>
      <c r="E72" s="24">
        <v>-92.649010000000004</v>
      </c>
      <c r="F72" s="18">
        <v>8.9499999999999993</v>
      </c>
      <c r="G72" s="6">
        <v>9.0500000000000007</v>
      </c>
      <c r="H72" s="6" t="s">
        <v>217</v>
      </c>
      <c r="I72" s="6" t="s">
        <v>219</v>
      </c>
      <c r="J72" s="34">
        <v>9.41</v>
      </c>
      <c r="K72" s="34">
        <v>18.100000000000001</v>
      </c>
      <c r="L72" s="34">
        <v>3.68</v>
      </c>
      <c r="M72" s="34">
        <v>2.4</v>
      </c>
      <c r="N72" s="18">
        <v>19.2</v>
      </c>
      <c r="O72" s="34">
        <v>4.6100000000000003</v>
      </c>
      <c r="P72" s="34">
        <v>0.05</v>
      </c>
      <c r="Q72" s="34">
        <v>1.17</v>
      </c>
      <c r="R72" s="34">
        <v>0.11</v>
      </c>
      <c r="S72" s="18">
        <v>40.200000000000003</v>
      </c>
      <c r="T72" s="34">
        <v>0.48</v>
      </c>
      <c r="U72" s="34">
        <v>99.41</v>
      </c>
      <c r="V72" s="6" t="s">
        <v>446</v>
      </c>
      <c r="W72" s="18">
        <v>2.6</v>
      </c>
      <c r="X72" s="6">
        <v>410</v>
      </c>
      <c r="Y72" s="18">
        <v>1.5</v>
      </c>
      <c r="Z72" s="6">
        <v>0.1</v>
      </c>
      <c r="AA72" s="18" t="s">
        <v>446</v>
      </c>
      <c r="AB72" s="6">
        <v>51</v>
      </c>
      <c r="AC72" s="18">
        <v>10.5</v>
      </c>
      <c r="AD72" s="6">
        <v>54</v>
      </c>
      <c r="AE72" s="18">
        <v>3.2</v>
      </c>
      <c r="AF72" s="18">
        <v>20.8</v>
      </c>
      <c r="AG72" s="34">
        <v>3.1</v>
      </c>
      <c r="AH72" s="34">
        <v>1.55</v>
      </c>
      <c r="AI72" s="34">
        <v>0.89</v>
      </c>
      <c r="AJ72" s="6">
        <v>13.1</v>
      </c>
      <c r="AK72" s="34">
        <v>3.8</v>
      </c>
      <c r="AL72" s="18">
        <v>0.5</v>
      </c>
      <c r="AM72" s="18">
        <v>4.5</v>
      </c>
      <c r="AN72" s="18">
        <v>0.5</v>
      </c>
      <c r="AO72" s="34">
        <v>0.65</v>
      </c>
      <c r="AP72" s="6">
        <v>24</v>
      </c>
      <c r="AQ72" s="34">
        <v>0.19</v>
      </c>
      <c r="AR72" s="6" t="s">
        <v>446</v>
      </c>
      <c r="AS72" s="6">
        <v>9</v>
      </c>
      <c r="AT72" s="18">
        <v>23.8</v>
      </c>
      <c r="AU72" s="6">
        <v>34</v>
      </c>
      <c r="AV72" s="18">
        <v>23.1</v>
      </c>
      <c r="AW72" s="34">
        <v>6.26</v>
      </c>
      <c r="AX72" s="18">
        <v>86.8</v>
      </c>
      <c r="AY72" s="6">
        <v>1</v>
      </c>
      <c r="AZ72" s="22">
        <v>8</v>
      </c>
      <c r="BA72" s="6">
        <v>2</v>
      </c>
      <c r="BB72" s="34">
        <v>4.32</v>
      </c>
      <c r="BC72" s="18">
        <v>1.2</v>
      </c>
      <c r="BD72" s="6">
        <v>214</v>
      </c>
      <c r="BE72" s="34">
        <v>0.74</v>
      </c>
      <c r="BF72" s="34">
        <v>0.52</v>
      </c>
      <c r="BG72" s="6" t="s">
        <v>446</v>
      </c>
      <c r="BH72" s="34">
        <v>9.9600000000000009</v>
      </c>
      <c r="BI72" s="34">
        <v>0.21</v>
      </c>
      <c r="BJ72" s="34">
        <v>2.54</v>
      </c>
      <c r="BK72" s="6">
        <v>65</v>
      </c>
      <c r="BL72" s="6" t="s">
        <v>443</v>
      </c>
      <c r="BM72" s="18">
        <v>15</v>
      </c>
      <c r="BN72" s="34">
        <v>1.45</v>
      </c>
      <c r="BO72" s="6">
        <v>81</v>
      </c>
      <c r="BP72" s="6">
        <v>146</v>
      </c>
    </row>
    <row r="73" spans="1:68">
      <c r="A73" s="159" t="s">
        <v>397</v>
      </c>
      <c r="B73" s="78">
        <v>893798.88</v>
      </c>
      <c r="C73" s="78">
        <v>6245883.9500000002</v>
      </c>
      <c r="D73" s="24">
        <v>56.194429</v>
      </c>
      <c r="E73" s="24">
        <v>-92.649010000000004</v>
      </c>
      <c r="F73" s="18">
        <v>10.95</v>
      </c>
      <c r="G73" s="6">
        <v>11.05</v>
      </c>
      <c r="H73" s="6" t="s">
        <v>218</v>
      </c>
      <c r="I73" s="6" t="s">
        <v>219</v>
      </c>
      <c r="J73" s="34">
        <v>11.1</v>
      </c>
      <c r="K73" s="34">
        <v>16.5</v>
      </c>
      <c r="L73" s="34">
        <v>4.6100000000000003</v>
      </c>
      <c r="M73" s="34">
        <v>2.72</v>
      </c>
      <c r="N73" s="18">
        <v>18.7</v>
      </c>
      <c r="O73" s="34">
        <v>4.41</v>
      </c>
      <c r="P73" s="34">
        <v>0.06</v>
      </c>
      <c r="Q73" s="34">
        <v>1.28</v>
      </c>
      <c r="R73" s="34">
        <v>0.12</v>
      </c>
      <c r="S73" s="18">
        <v>39.5</v>
      </c>
      <c r="T73" s="34">
        <v>0.54</v>
      </c>
      <c r="U73" s="34">
        <v>99.54</v>
      </c>
      <c r="V73" s="6" t="s">
        <v>446</v>
      </c>
      <c r="W73" s="18">
        <v>6.3</v>
      </c>
      <c r="X73" s="6">
        <v>471</v>
      </c>
      <c r="Y73" s="18">
        <v>1.2</v>
      </c>
      <c r="Z73" s="6">
        <v>0.2</v>
      </c>
      <c r="AA73" s="18" t="s">
        <v>446</v>
      </c>
      <c r="AB73" s="6">
        <v>62</v>
      </c>
      <c r="AC73" s="18">
        <v>12.9</v>
      </c>
      <c r="AD73" s="6">
        <v>67</v>
      </c>
      <c r="AE73" s="18">
        <v>4.4000000000000004</v>
      </c>
      <c r="AF73" s="18">
        <v>29.7</v>
      </c>
      <c r="AG73" s="34">
        <v>3.62</v>
      </c>
      <c r="AH73" s="34">
        <v>1.6</v>
      </c>
      <c r="AI73" s="34">
        <v>0.81</v>
      </c>
      <c r="AJ73" s="6">
        <v>15.8</v>
      </c>
      <c r="AK73" s="34">
        <v>3.9</v>
      </c>
      <c r="AL73" s="18">
        <v>0.8</v>
      </c>
      <c r="AM73" s="18">
        <v>3.3</v>
      </c>
      <c r="AN73" s="18">
        <v>0.4</v>
      </c>
      <c r="AO73" s="34">
        <v>0.68</v>
      </c>
      <c r="AP73" s="6">
        <v>31</v>
      </c>
      <c r="AQ73" s="34">
        <v>0.24</v>
      </c>
      <c r="AR73" s="6" t="s">
        <v>446</v>
      </c>
      <c r="AS73" s="6">
        <v>10</v>
      </c>
      <c r="AT73" s="18">
        <v>28.5</v>
      </c>
      <c r="AU73" s="6">
        <v>41</v>
      </c>
      <c r="AV73" s="18">
        <v>28.8</v>
      </c>
      <c r="AW73" s="34">
        <v>8.3800000000000008</v>
      </c>
      <c r="AX73" s="18">
        <v>107</v>
      </c>
      <c r="AY73" s="6">
        <v>1</v>
      </c>
      <c r="AZ73" s="22">
        <v>9</v>
      </c>
      <c r="BA73" s="6" t="s">
        <v>443</v>
      </c>
      <c r="BB73" s="34">
        <v>4.5999999999999996</v>
      </c>
      <c r="BC73" s="18">
        <v>1.7</v>
      </c>
      <c r="BD73" s="6">
        <v>223</v>
      </c>
      <c r="BE73" s="34">
        <v>0.82</v>
      </c>
      <c r="BF73" s="34">
        <v>0.46</v>
      </c>
      <c r="BG73" s="6" t="s">
        <v>446</v>
      </c>
      <c r="BH73" s="34">
        <v>11.4</v>
      </c>
      <c r="BI73" s="34">
        <v>0.26</v>
      </c>
      <c r="BJ73" s="34">
        <v>2.5299999999999998</v>
      </c>
      <c r="BK73" s="6">
        <v>80</v>
      </c>
      <c r="BL73" s="6" t="s">
        <v>443</v>
      </c>
      <c r="BM73" s="18">
        <v>15.7</v>
      </c>
      <c r="BN73" s="34">
        <v>1.43</v>
      </c>
      <c r="BO73" s="6">
        <v>106</v>
      </c>
      <c r="BP73" s="6">
        <v>111</v>
      </c>
    </row>
    <row r="74" spans="1:68">
      <c r="A74" s="159" t="s">
        <v>398</v>
      </c>
      <c r="B74" s="78">
        <v>893798.88</v>
      </c>
      <c r="C74" s="78">
        <v>6245883.9500000002</v>
      </c>
      <c r="D74" s="24">
        <v>56.194429</v>
      </c>
      <c r="E74" s="24">
        <v>-92.649010000000004</v>
      </c>
      <c r="F74" s="18">
        <v>12.95</v>
      </c>
      <c r="G74" s="6">
        <v>13.05</v>
      </c>
      <c r="H74" s="6" t="s">
        <v>221</v>
      </c>
      <c r="I74" s="6" t="s">
        <v>219</v>
      </c>
      <c r="J74" s="34">
        <v>8.83</v>
      </c>
      <c r="K74" s="34">
        <v>17.899999999999999</v>
      </c>
      <c r="L74" s="34">
        <v>3.4</v>
      </c>
      <c r="M74" s="34">
        <v>2.2799999999999998</v>
      </c>
      <c r="N74" s="18">
        <v>18.8</v>
      </c>
      <c r="O74" s="34">
        <v>4.7699999999999996</v>
      </c>
      <c r="P74" s="34">
        <v>0.05</v>
      </c>
      <c r="Q74" s="34">
        <v>1.25</v>
      </c>
      <c r="R74" s="34">
        <v>0.11</v>
      </c>
      <c r="S74" s="18">
        <v>42</v>
      </c>
      <c r="T74" s="34">
        <v>0.46</v>
      </c>
      <c r="U74" s="34">
        <v>99.85</v>
      </c>
      <c r="V74" s="6" t="s">
        <v>446</v>
      </c>
      <c r="W74" s="18">
        <v>3</v>
      </c>
      <c r="X74" s="6">
        <v>395</v>
      </c>
      <c r="Y74" s="18">
        <v>1.6</v>
      </c>
      <c r="Z74" s="6" t="s">
        <v>446</v>
      </c>
      <c r="AA74" s="18" t="s">
        <v>446</v>
      </c>
      <c r="AB74" s="6">
        <v>48</v>
      </c>
      <c r="AC74" s="18">
        <v>10.3</v>
      </c>
      <c r="AD74" s="6">
        <v>50</v>
      </c>
      <c r="AE74" s="18">
        <v>2.9</v>
      </c>
      <c r="AF74" s="18">
        <v>16.7</v>
      </c>
      <c r="AG74" s="34">
        <v>2.98</v>
      </c>
      <c r="AH74" s="34">
        <v>1.45</v>
      </c>
      <c r="AI74" s="34">
        <v>0.77</v>
      </c>
      <c r="AJ74" s="6">
        <v>11.7</v>
      </c>
      <c r="AK74" s="34">
        <v>3.47</v>
      </c>
      <c r="AL74" s="18">
        <v>0.9</v>
      </c>
      <c r="AM74" s="18">
        <v>4.5</v>
      </c>
      <c r="AN74" s="18">
        <v>0.6</v>
      </c>
      <c r="AO74" s="34">
        <v>0.62</v>
      </c>
      <c r="AP74" s="6">
        <v>20</v>
      </c>
      <c r="AQ74" s="34">
        <v>0.18</v>
      </c>
      <c r="AR74" s="6" t="s">
        <v>446</v>
      </c>
      <c r="AS74" s="6">
        <v>8</v>
      </c>
      <c r="AT74" s="18">
        <v>22.2</v>
      </c>
      <c r="AU74" s="6">
        <v>34</v>
      </c>
      <c r="AV74" s="18">
        <v>22.2</v>
      </c>
      <c r="AW74" s="34">
        <v>6.12</v>
      </c>
      <c r="AX74" s="18">
        <v>75.099999999999994</v>
      </c>
      <c r="AY74" s="6">
        <v>1</v>
      </c>
      <c r="AZ74" s="22">
        <v>7</v>
      </c>
      <c r="BA74" s="6">
        <v>13</v>
      </c>
      <c r="BB74" s="34">
        <v>3.71</v>
      </c>
      <c r="BC74" s="18">
        <v>0.7</v>
      </c>
      <c r="BD74" s="6">
        <v>213</v>
      </c>
      <c r="BE74" s="34">
        <v>0.62</v>
      </c>
      <c r="BF74" s="34">
        <v>0.5</v>
      </c>
      <c r="BG74" s="6" t="s">
        <v>446</v>
      </c>
      <c r="BH74" s="34">
        <v>8.4499999999999993</v>
      </c>
      <c r="BI74" s="34">
        <v>0.24</v>
      </c>
      <c r="BJ74" s="34">
        <v>1.98</v>
      </c>
      <c r="BK74" s="6">
        <v>58</v>
      </c>
      <c r="BL74" s="6" t="s">
        <v>443</v>
      </c>
      <c r="BM74" s="18">
        <v>14.2</v>
      </c>
      <c r="BN74" s="34">
        <v>1.42</v>
      </c>
      <c r="BO74" s="6">
        <v>75</v>
      </c>
      <c r="BP74" s="6">
        <v>148</v>
      </c>
    </row>
    <row r="75" spans="1:68">
      <c r="A75" s="159" t="s">
        <v>399</v>
      </c>
      <c r="B75" s="78">
        <v>893798.88</v>
      </c>
      <c r="C75" s="78">
        <v>6245883.9500000002</v>
      </c>
      <c r="D75" s="24">
        <v>56.194429</v>
      </c>
      <c r="E75" s="24">
        <v>-92.649010000000004</v>
      </c>
      <c r="F75" s="18">
        <v>15.95</v>
      </c>
      <c r="G75" s="6">
        <v>16.05</v>
      </c>
      <c r="H75" s="6" t="s">
        <v>270</v>
      </c>
      <c r="I75" s="6" t="s">
        <v>219</v>
      </c>
      <c r="J75" s="34">
        <v>11.6</v>
      </c>
      <c r="K75" s="34">
        <v>16.899999999999999</v>
      </c>
      <c r="L75" s="34">
        <v>4.87</v>
      </c>
      <c r="M75" s="34">
        <v>2.82</v>
      </c>
      <c r="N75" s="18">
        <v>18</v>
      </c>
      <c r="O75" s="34">
        <v>4.26</v>
      </c>
      <c r="P75" s="34">
        <v>0.06</v>
      </c>
      <c r="Q75" s="34">
        <v>1.29</v>
      </c>
      <c r="R75" s="34">
        <v>0.12</v>
      </c>
      <c r="S75" s="18">
        <v>39.200000000000003</v>
      </c>
      <c r="T75" s="34">
        <v>0.54</v>
      </c>
      <c r="U75" s="34">
        <v>99.66</v>
      </c>
      <c r="V75" s="6" t="s">
        <v>446</v>
      </c>
      <c r="W75" s="18">
        <v>2.7</v>
      </c>
      <c r="X75" s="6">
        <v>485</v>
      </c>
      <c r="Y75" s="18">
        <v>1.5</v>
      </c>
      <c r="Z75" s="6" t="s">
        <v>446</v>
      </c>
      <c r="AA75" s="18">
        <v>0.1</v>
      </c>
      <c r="AB75" s="6">
        <v>66</v>
      </c>
      <c r="AC75" s="18">
        <v>14.1</v>
      </c>
      <c r="AD75" s="6">
        <v>69</v>
      </c>
      <c r="AE75" s="18">
        <v>4.5999999999999996</v>
      </c>
      <c r="AF75" s="18">
        <v>31.4</v>
      </c>
      <c r="AG75" s="34">
        <v>3.59</v>
      </c>
      <c r="AH75" s="34">
        <v>1.7</v>
      </c>
      <c r="AI75" s="34">
        <v>1.1299999999999999</v>
      </c>
      <c r="AJ75" s="6">
        <v>17.600000000000001</v>
      </c>
      <c r="AK75" s="34">
        <v>4.5199999999999996</v>
      </c>
      <c r="AL75" s="18">
        <v>0.9</v>
      </c>
      <c r="AM75" s="18">
        <v>3.2</v>
      </c>
      <c r="AN75" s="18">
        <v>0.9</v>
      </c>
      <c r="AO75" s="34">
        <v>0.65</v>
      </c>
      <c r="AP75" s="6">
        <v>31</v>
      </c>
      <c r="AQ75" s="34">
        <v>0.21</v>
      </c>
      <c r="AR75" s="6" t="s">
        <v>446</v>
      </c>
      <c r="AS75" s="6">
        <v>10</v>
      </c>
      <c r="AT75" s="18">
        <v>29.8</v>
      </c>
      <c r="AU75" s="6">
        <v>46</v>
      </c>
      <c r="AV75" s="18">
        <v>28</v>
      </c>
      <c r="AW75" s="34">
        <v>8.01</v>
      </c>
      <c r="AX75" s="18">
        <v>110</v>
      </c>
      <c r="AY75" s="6">
        <v>7</v>
      </c>
      <c r="AZ75" s="22">
        <v>10</v>
      </c>
      <c r="BA75" s="6">
        <v>7</v>
      </c>
      <c r="BB75" s="34">
        <v>4.96</v>
      </c>
      <c r="BC75" s="18">
        <v>1.2</v>
      </c>
      <c r="BD75" s="6">
        <v>236</v>
      </c>
      <c r="BE75" s="34">
        <v>0.8</v>
      </c>
      <c r="BF75" s="34">
        <v>0.54</v>
      </c>
      <c r="BG75" s="6" t="s">
        <v>446</v>
      </c>
      <c r="BH75" s="34">
        <v>11.9</v>
      </c>
      <c r="BI75" s="34">
        <v>0.19</v>
      </c>
      <c r="BJ75" s="34">
        <v>2.63</v>
      </c>
      <c r="BK75" s="6">
        <v>85</v>
      </c>
      <c r="BL75" s="6" t="s">
        <v>443</v>
      </c>
      <c r="BM75" s="18">
        <v>15.9</v>
      </c>
      <c r="BN75" s="34">
        <v>1.44</v>
      </c>
      <c r="BO75" s="6">
        <v>112</v>
      </c>
      <c r="BP75" s="6">
        <v>101</v>
      </c>
    </row>
    <row r="76" spans="1:68">
      <c r="A76" s="159" t="s">
        <v>400</v>
      </c>
      <c r="B76" s="78">
        <v>893798.88</v>
      </c>
      <c r="C76" s="78">
        <v>6245883.9500000002</v>
      </c>
      <c r="D76" s="24">
        <v>56.194429</v>
      </c>
      <c r="E76" s="24">
        <v>-92.649010000000004</v>
      </c>
      <c r="F76" s="18">
        <v>18.95</v>
      </c>
      <c r="G76" s="6">
        <v>19.05</v>
      </c>
      <c r="H76" s="6" t="s">
        <v>273</v>
      </c>
      <c r="I76" s="6" t="s">
        <v>219</v>
      </c>
      <c r="J76" s="34">
        <v>10.8</v>
      </c>
      <c r="K76" s="34">
        <v>16.899999999999999</v>
      </c>
      <c r="L76" s="34">
        <v>4.46</v>
      </c>
      <c r="M76" s="34">
        <v>2.71</v>
      </c>
      <c r="N76" s="18">
        <v>18.7</v>
      </c>
      <c r="O76" s="34">
        <v>4.3600000000000003</v>
      </c>
      <c r="P76" s="34">
        <v>0.06</v>
      </c>
      <c r="Q76" s="34">
        <v>1.22</v>
      </c>
      <c r="R76" s="34">
        <v>0.13</v>
      </c>
      <c r="S76" s="18">
        <v>39.6</v>
      </c>
      <c r="T76" s="34">
        <v>0.52</v>
      </c>
      <c r="U76" s="34">
        <v>99.46</v>
      </c>
      <c r="V76" s="6" t="s">
        <v>446</v>
      </c>
      <c r="W76" s="18">
        <v>3.8</v>
      </c>
      <c r="X76" s="6">
        <v>457</v>
      </c>
      <c r="Y76" s="18">
        <v>1.4</v>
      </c>
      <c r="Z76" s="6">
        <v>0.1</v>
      </c>
      <c r="AA76" s="18">
        <v>0.1</v>
      </c>
      <c r="AB76" s="6">
        <v>60</v>
      </c>
      <c r="AC76" s="18">
        <v>13.4</v>
      </c>
      <c r="AD76" s="6">
        <v>66</v>
      </c>
      <c r="AE76" s="18">
        <v>4.5999999999999996</v>
      </c>
      <c r="AF76" s="18">
        <v>28.3</v>
      </c>
      <c r="AG76" s="34">
        <v>3.68</v>
      </c>
      <c r="AH76" s="34">
        <v>1.44</v>
      </c>
      <c r="AI76" s="34">
        <v>0.94</v>
      </c>
      <c r="AJ76" s="6">
        <v>15.7</v>
      </c>
      <c r="AK76" s="34">
        <v>3.59</v>
      </c>
      <c r="AL76" s="18">
        <v>0.8</v>
      </c>
      <c r="AM76" s="18">
        <v>3.1</v>
      </c>
      <c r="AN76" s="18">
        <v>0.8</v>
      </c>
      <c r="AO76" s="34">
        <v>0.61</v>
      </c>
      <c r="AP76" s="6">
        <v>27</v>
      </c>
      <c r="AQ76" s="34">
        <v>0.21</v>
      </c>
      <c r="AR76" s="6" t="s">
        <v>446</v>
      </c>
      <c r="AS76" s="6">
        <v>9</v>
      </c>
      <c r="AT76" s="18">
        <v>27.7</v>
      </c>
      <c r="AU76" s="6">
        <v>44</v>
      </c>
      <c r="AV76" s="18">
        <v>26.5</v>
      </c>
      <c r="AW76" s="34">
        <v>7.5</v>
      </c>
      <c r="AX76" s="18">
        <v>103</v>
      </c>
      <c r="AY76" s="6">
        <v>1</v>
      </c>
      <c r="AZ76" s="22">
        <v>9</v>
      </c>
      <c r="BA76" s="6">
        <v>6</v>
      </c>
      <c r="BB76" s="34">
        <v>4.6399999999999997</v>
      </c>
      <c r="BC76" s="18">
        <v>1.5</v>
      </c>
      <c r="BD76" s="6">
        <v>217</v>
      </c>
      <c r="BE76" s="34">
        <v>0.78</v>
      </c>
      <c r="BF76" s="34">
        <v>0.51</v>
      </c>
      <c r="BG76" s="6" t="s">
        <v>446</v>
      </c>
      <c r="BH76" s="34">
        <v>11</v>
      </c>
      <c r="BI76" s="34">
        <v>0.25</v>
      </c>
      <c r="BJ76" s="34">
        <v>2</v>
      </c>
      <c r="BK76" s="6">
        <v>78</v>
      </c>
      <c r="BL76" s="6" t="s">
        <v>443</v>
      </c>
      <c r="BM76" s="18">
        <v>15.1</v>
      </c>
      <c r="BN76" s="34">
        <v>1.39</v>
      </c>
      <c r="BO76" s="6">
        <v>97</v>
      </c>
      <c r="BP76" s="6">
        <v>107</v>
      </c>
    </row>
    <row r="77" spans="1:68">
      <c r="A77" s="159" t="s">
        <v>401</v>
      </c>
      <c r="B77" s="78">
        <v>893798.88</v>
      </c>
      <c r="C77" s="78">
        <v>6245883.9500000002</v>
      </c>
      <c r="D77" s="24">
        <v>56.194429</v>
      </c>
      <c r="E77" s="24">
        <v>-92.649010000000004</v>
      </c>
      <c r="F77" s="18">
        <v>20.95</v>
      </c>
      <c r="G77" s="6">
        <v>21.05</v>
      </c>
      <c r="H77" s="6" t="s">
        <v>275</v>
      </c>
      <c r="I77" s="6" t="s">
        <v>219</v>
      </c>
      <c r="J77" s="34">
        <v>8.65</v>
      </c>
      <c r="K77" s="34">
        <v>19.600000000000001</v>
      </c>
      <c r="L77" s="34">
        <v>3.28</v>
      </c>
      <c r="M77" s="34">
        <v>2.2400000000000002</v>
      </c>
      <c r="N77" s="18">
        <v>21.3</v>
      </c>
      <c r="O77" s="34">
        <v>5.16</v>
      </c>
      <c r="P77" s="34">
        <v>0.05</v>
      </c>
      <c r="Q77" s="34">
        <v>1.04</v>
      </c>
      <c r="R77" s="34">
        <v>0.1</v>
      </c>
      <c r="S77" s="18">
        <v>38.4</v>
      </c>
      <c r="T77" s="34">
        <v>0.45</v>
      </c>
      <c r="U77" s="34">
        <v>100.27</v>
      </c>
      <c r="V77" s="6" t="s">
        <v>446</v>
      </c>
      <c r="W77" s="18">
        <v>1.8</v>
      </c>
      <c r="X77" s="6">
        <v>337</v>
      </c>
      <c r="Y77" s="18">
        <v>1.4</v>
      </c>
      <c r="Z77" s="6">
        <v>0.1</v>
      </c>
      <c r="AA77" s="18" t="s">
        <v>446</v>
      </c>
      <c r="AB77" s="6">
        <v>46</v>
      </c>
      <c r="AC77" s="18">
        <v>9.9</v>
      </c>
      <c r="AD77" s="6">
        <v>53</v>
      </c>
      <c r="AE77" s="18">
        <v>2.8</v>
      </c>
      <c r="AF77" s="18">
        <v>23.1</v>
      </c>
      <c r="AG77" s="34">
        <v>2.9</v>
      </c>
      <c r="AH77" s="34">
        <v>1.61</v>
      </c>
      <c r="AI77" s="34">
        <v>0.68</v>
      </c>
      <c r="AJ77" s="6">
        <v>12.2</v>
      </c>
      <c r="AK77" s="34">
        <v>3.36</v>
      </c>
      <c r="AL77" s="18">
        <v>0.7</v>
      </c>
      <c r="AM77" s="18">
        <v>4.5</v>
      </c>
      <c r="AN77" s="18">
        <v>0.5</v>
      </c>
      <c r="AO77" s="34">
        <v>0.59</v>
      </c>
      <c r="AP77" s="6">
        <v>20</v>
      </c>
      <c r="AQ77" s="34">
        <v>0.21</v>
      </c>
      <c r="AR77" s="6" t="s">
        <v>446</v>
      </c>
      <c r="AS77" s="6">
        <v>8</v>
      </c>
      <c r="AT77" s="18">
        <v>22.2</v>
      </c>
      <c r="AU77" s="6">
        <v>34</v>
      </c>
      <c r="AV77" s="18">
        <v>19.2</v>
      </c>
      <c r="AW77" s="34">
        <v>7.3</v>
      </c>
      <c r="AX77" s="18">
        <v>72.599999999999994</v>
      </c>
      <c r="AY77" s="6" t="s">
        <v>443</v>
      </c>
      <c r="AZ77" s="22">
        <v>7</v>
      </c>
      <c r="BA77" s="6" t="s">
        <v>443</v>
      </c>
      <c r="BB77" s="34">
        <v>3.93</v>
      </c>
      <c r="BC77" s="18">
        <v>1.1000000000000001</v>
      </c>
      <c r="BD77" s="6">
        <v>193</v>
      </c>
      <c r="BE77" s="34">
        <v>0.7</v>
      </c>
      <c r="BF77" s="34">
        <v>0.39</v>
      </c>
      <c r="BG77" s="6" t="s">
        <v>446</v>
      </c>
      <c r="BH77" s="34">
        <v>7.74</v>
      </c>
      <c r="BI77" s="34">
        <v>0.26</v>
      </c>
      <c r="BJ77" s="34">
        <v>2.5</v>
      </c>
      <c r="BK77" s="6">
        <v>61</v>
      </c>
      <c r="BL77" s="6" t="s">
        <v>443</v>
      </c>
      <c r="BM77" s="18">
        <v>14.2</v>
      </c>
      <c r="BN77" s="34">
        <v>1.58</v>
      </c>
      <c r="BO77" s="6">
        <v>77</v>
      </c>
      <c r="BP77" s="6">
        <v>147</v>
      </c>
    </row>
    <row r="78" spans="1:68">
      <c r="A78" s="159" t="s">
        <v>402</v>
      </c>
      <c r="B78" s="78">
        <v>893798.88</v>
      </c>
      <c r="C78" s="78">
        <v>6245883.9500000002</v>
      </c>
      <c r="D78" s="24">
        <v>56.194429</v>
      </c>
      <c r="E78" s="24">
        <v>-92.649010000000004</v>
      </c>
      <c r="F78" s="18">
        <v>22.75</v>
      </c>
      <c r="G78" s="6">
        <v>22.85</v>
      </c>
      <c r="H78" s="6" t="s">
        <v>277</v>
      </c>
      <c r="I78" s="6" t="s">
        <v>219</v>
      </c>
      <c r="J78" s="34">
        <v>6.61</v>
      </c>
      <c r="K78" s="34">
        <v>21.1</v>
      </c>
      <c r="L78" s="34">
        <v>2.2000000000000002</v>
      </c>
      <c r="M78" s="34">
        <v>1.89</v>
      </c>
      <c r="N78" s="18">
        <v>22.1</v>
      </c>
      <c r="O78" s="34">
        <v>5.59</v>
      </c>
      <c r="P78" s="34">
        <v>0.04</v>
      </c>
      <c r="Q78" s="34">
        <v>1.2</v>
      </c>
      <c r="R78" s="34">
        <v>0.09</v>
      </c>
      <c r="S78" s="18">
        <v>38.6</v>
      </c>
      <c r="T78" s="34">
        <v>0.4</v>
      </c>
      <c r="U78" s="34">
        <v>99.82</v>
      </c>
      <c r="V78" s="6" t="s">
        <v>446</v>
      </c>
      <c r="W78" s="18">
        <v>1.1000000000000001</v>
      </c>
      <c r="X78" s="6">
        <v>371</v>
      </c>
      <c r="Y78" s="18">
        <v>1.3</v>
      </c>
      <c r="Z78" s="6" t="s">
        <v>446</v>
      </c>
      <c r="AA78" s="18">
        <v>0.2</v>
      </c>
      <c r="AB78" s="6">
        <v>39</v>
      </c>
      <c r="AC78" s="18">
        <v>7</v>
      </c>
      <c r="AD78" s="6">
        <v>35</v>
      </c>
      <c r="AE78" s="18">
        <v>1.8</v>
      </c>
      <c r="AF78" s="18">
        <v>11.4</v>
      </c>
      <c r="AG78" s="34">
        <v>3.39</v>
      </c>
      <c r="AH78" s="34">
        <v>1.54</v>
      </c>
      <c r="AI78" s="34">
        <v>0.68</v>
      </c>
      <c r="AJ78" s="6">
        <v>8.1999999999999993</v>
      </c>
      <c r="AK78" s="34">
        <v>3.47</v>
      </c>
      <c r="AL78" s="18">
        <v>0.6</v>
      </c>
      <c r="AM78" s="18">
        <v>5.3</v>
      </c>
      <c r="AN78" s="18">
        <v>0.6</v>
      </c>
      <c r="AO78" s="34">
        <v>0.55000000000000004</v>
      </c>
      <c r="AP78" s="6">
        <v>17</v>
      </c>
      <c r="AQ78" s="34">
        <v>0.23</v>
      </c>
      <c r="AR78" s="6" t="s">
        <v>446</v>
      </c>
      <c r="AS78" s="6">
        <v>7</v>
      </c>
      <c r="AT78" s="18">
        <v>18.600000000000001</v>
      </c>
      <c r="AU78" s="6">
        <v>26</v>
      </c>
      <c r="AV78" s="18">
        <v>16.899999999999999</v>
      </c>
      <c r="AW78" s="34">
        <v>5.34</v>
      </c>
      <c r="AX78" s="18">
        <v>52.9</v>
      </c>
      <c r="AY78" s="6">
        <v>1</v>
      </c>
      <c r="AZ78" s="22">
        <v>5</v>
      </c>
      <c r="BA78" s="6" t="s">
        <v>443</v>
      </c>
      <c r="BB78" s="34">
        <v>3.79</v>
      </c>
      <c r="BC78" s="18">
        <v>0.7</v>
      </c>
      <c r="BD78" s="6">
        <v>208</v>
      </c>
      <c r="BE78" s="34">
        <v>0.61</v>
      </c>
      <c r="BF78" s="34">
        <v>0.42</v>
      </c>
      <c r="BG78" s="6" t="s">
        <v>446</v>
      </c>
      <c r="BH78" s="34">
        <v>6.38</v>
      </c>
      <c r="BI78" s="34">
        <v>0.24</v>
      </c>
      <c r="BJ78" s="34">
        <v>1.64</v>
      </c>
      <c r="BK78" s="6">
        <v>39</v>
      </c>
      <c r="BL78" s="6" t="s">
        <v>443</v>
      </c>
      <c r="BM78" s="18">
        <v>16.2</v>
      </c>
      <c r="BN78" s="34">
        <v>1.55</v>
      </c>
      <c r="BO78" s="6">
        <v>60</v>
      </c>
      <c r="BP78" s="6">
        <v>170</v>
      </c>
    </row>
    <row r="79" spans="1:68">
      <c r="A79" s="159" t="s">
        <v>405</v>
      </c>
      <c r="B79" s="78">
        <v>893798.88</v>
      </c>
      <c r="C79" s="78">
        <v>6245883.9500000002</v>
      </c>
      <c r="D79" s="24">
        <v>56.194429</v>
      </c>
      <c r="E79" s="24">
        <v>-92.649010000000004</v>
      </c>
      <c r="F79" s="18">
        <v>25.05</v>
      </c>
      <c r="G79" s="6">
        <v>25.15</v>
      </c>
      <c r="H79" s="6" t="s">
        <v>278</v>
      </c>
      <c r="I79" s="6" t="s">
        <v>219</v>
      </c>
      <c r="J79" s="34">
        <v>8.08</v>
      </c>
      <c r="K79" s="34">
        <v>19.2</v>
      </c>
      <c r="L79" s="34">
        <v>3</v>
      </c>
      <c r="M79" s="34">
        <v>2.12</v>
      </c>
      <c r="N79" s="18">
        <v>20.399999999999999</v>
      </c>
      <c r="O79" s="34">
        <v>5.14</v>
      </c>
      <c r="P79" s="34">
        <v>0.05</v>
      </c>
      <c r="Q79" s="34">
        <v>1.21</v>
      </c>
      <c r="R79" s="34">
        <v>0.1</v>
      </c>
      <c r="S79" s="18">
        <v>39.9</v>
      </c>
      <c r="T79" s="34">
        <v>0.45</v>
      </c>
      <c r="U79" s="34">
        <v>99.65</v>
      </c>
      <c r="V79" s="6" t="s">
        <v>446</v>
      </c>
      <c r="W79" s="18">
        <v>1.3</v>
      </c>
      <c r="X79" s="6">
        <v>384</v>
      </c>
      <c r="Y79" s="18">
        <v>0.7</v>
      </c>
      <c r="Z79" s="6" t="s">
        <v>446</v>
      </c>
      <c r="AA79" s="18">
        <v>0.4</v>
      </c>
      <c r="AB79" s="6">
        <v>47</v>
      </c>
      <c r="AC79" s="18">
        <v>8.4</v>
      </c>
      <c r="AD79" s="6">
        <v>47</v>
      </c>
      <c r="AE79" s="18">
        <v>2.5</v>
      </c>
      <c r="AF79" s="18">
        <v>14.6</v>
      </c>
      <c r="AG79" s="34">
        <v>3.08</v>
      </c>
      <c r="AH79" s="34">
        <v>1.37</v>
      </c>
      <c r="AI79" s="34">
        <v>0.85</v>
      </c>
      <c r="AJ79" s="6">
        <v>10.8</v>
      </c>
      <c r="AK79" s="34">
        <v>4.17</v>
      </c>
      <c r="AL79" s="18">
        <v>0.8</v>
      </c>
      <c r="AM79" s="18">
        <v>4.5</v>
      </c>
      <c r="AN79" s="18">
        <v>0.4</v>
      </c>
      <c r="AO79" s="34">
        <v>0.57999999999999996</v>
      </c>
      <c r="AP79" s="6">
        <v>21</v>
      </c>
      <c r="AQ79" s="34">
        <v>0.22</v>
      </c>
      <c r="AR79" s="6" t="s">
        <v>446</v>
      </c>
      <c r="AS79" s="6">
        <v>8</v>
      </c>
      <c r="AT79" s="18">
        <v>21.2</v>
      </c>
      <c r="AU79" s="6">
        <v>30</v>
      </c>
      <c r="AV79" s="18">
        <v>20.3</v>
      </c>
      <c r="AW79" s="34">
        <v>6.05</v>
      </c>
      <c r="AX79" s="18">
        <v>67.3</v>
      </c>
      <c r="AY79" s="6">
        <v>1</v>
      </c>
      <c r="AZ79" s="22">
        <v>7</v>
      </c>
      <c r="BA79" s="6" t="s">
        <v>443</v>
      </c>
      <c r="BB79" s="34">
        <v>3.97</v>
      </c>
      <c r="BC79" s="18">
        <v>1.4</v>
      </c>
      <c r="BD79" s="6">
        <v>211</v>
      </c>
      <c r="BE79" s="34">
        <v>0.71</v>
      </c>
      <c r="BF79" s="34">
        <v>0.51</v>
      </c>
      <c r="BG79" s="6" t="s">
        <v>446</v>
      </c>
      <c r="BH79" s="34">
        <v>8.06</v>
      </c>
      <c r="BI79" s="34">
        <v>0.26</v>
      </c>
      <c r="BJ79" s="34">
        <v>1.93</v>
      </c>
      <c r="BK79" s="6">
        <v>58</v>
      </c>
      <c r="BL79" s="6" t="s">
        <v>443</v>
      </c>
      <c r="BM79" s="18">
        <v>15</v>
      </c>
      <c r="BN79" s="34">
        <v>1.49</v>
      </c>
      <c r="BO79" s="6">
        <v>72</v>
      </c>
      <c r="BP79" s="6">
        <v>142</v>
      </c>
    </row>
    <row r="80" spans="1:68">
      <c r="A80" s="159" t="s">
        <v>406</v>
      </c>
      <c r="B80" s="78">
        <v>893798.88</v>
      </c>
      <c r="C80" s="78">
        <v>6245883.9500000002</v>
      </c>
      <c r="D80" s="24">
        <v>56.194429</v>
      </c>
      <c r="E80" s="24">
        <v>-92.649010000000004</v>
      </c>
      <c r="F80" s="18">
        <v>26.9</v>
      </c>
      <c r="G80" s="6">
        <v>27</v>
      </c>
      <c r="H80" s="6" t="s">
        <v>279</v>
      </c>
      <c r="I80" s="6" t="s">
        <v>219</v>
      </c>
      <c r="J80" s="34">
        <v>8.7200000000000006</v>
      </c>
      <c r="K80" s="34">
        <v>19.600000000000001</v>
      </c>
      <c r="L80" s="34">
        <v>3.44</v>
      </c>
      <c r="M80" s="34">
        <v>2.46</v>
      </c>
      <c r="N80" s="18">
        <v>21.7</v>
      </c>
      <c r="O80" s="34">
        <v>5.71</v>
      </c>
      <c r="P80" s="34">
        <v>0.05</v>
      </c>
      <c r="Q80" s="34">
        <v>0.93</v>
      </c>
      <c r="R80" s="34">
        <v>0.1</v>
      </c>
      <c r="S80" s="18">
        <v>36.9</v>
      </c>
      <c r="T80" s="34">
        <v>0.45</v>
      </c>
      <c r="U80" s="34">
        <v>100.06</v>
      </c>
      <c r="V80" s="6" t="s">
        <v>446</v>
      </c>
      <c r="W80" s="18">
        <v>2.7</v>
      </c>
      <c r="X80" s="6">
        <v>389</v>
      </c>
      <c r="Y80" s="18">
        <v>0.9</v>
      </c>
      <c r="Z80" s="6" t="s">
        <v>446</v>
      </c>
      <c r="AA80" s="18" t="s">
        <v>446</v>
      </c>
      <c r="AB80" s="6">
        <v>49</v>
      </c>
      <c r="AC80" s="18">
        <v>9.6999999999999993</v>
      </c>
      <c r="AD80" s="6">
        <v>52</v>
      </c>
      <c r="AE80" s="18">
        <v>3.2</v>
      </c>
      <c r="AF80" s="18">
        <v>20.399999999999999</v>
      </c>
      <c r="AG80" s="34">
        <v>3.04</v>
      </c>
      <c r="AH80" s="34">
        <v>1.46</v>
      </c>
      <c r="AI80" s="34">
        <v>0.71</v>
      </c>
      <c r="AJ80" s="6">
        <v>11.9</v>
      </c>
      <c r="AK80" s="34">
        <v>3.71</v>
      </c>
      <c r="AL80" s="18">
        <v>1</v>
      </c>
      <c r="AM80" s="18">
        <v>4.3</v>
      </c>
      <c r="AN80" s="18">
        <v>0.2</v>
      </c>
      <c r="AO80" s="34">
        <v>0.56000000000000005</v>
      </c>
      <c r="AP80" s="6">
        <v>22</v>
      </c>
      <c r="AQ80" s="34">
        <v>0.22</v>
      </c>
      <c r="AR80" s="6" t="s">
        <v>446</v>
      </c>
      <c r="AS80" s="6">
        <v>9</v>
      </c>
      <c r="AT80" s="18">
        <v>23.1</v>
      </c>
      <c r="AU80" s="6">
        <v>33</v>
      </c>
      <c r="AV80" s="18">
        <v>21.1</v>
      </c>
      <c r="AW80" s="34">
        <v>7.63</v>
      </c>
      <c r="AX80" s="18">
        <v>79.5</v>
      </c>
      <c r="AY80" s="6">
        <v>1</v>
      </c>
      <c r="AZ80" s="22">
        <v>7</v>
      </c>
      <c r="BA80" s="6" t="s">
        <v>443</v>
      </c>
      <c r="BB80" s="34">
        <v>3.81</v>
      </c>
      <c r="BC80" s="18">
        <v>0.9</v>
      </c>
      <c r="BD80" s="6">
        <v>197</v>
      </c>
      <c r="BE80" s="34">
        <v>0.69</v>
      </c>
      <c r="BF80" s="34">
        <v>0.4</v>
      </c>
      <c r="BG80" s="6" t="s">
        <v>446</v>
      </c>
      <c r="BH80" s="34">
        <v>8.77</v>
      </c>
      <c r="BI80" s="34">
        <v>0.21</v>
      </c>
      <c r="BJ80" s="34">
        <v>1.57</v>
      </c>
      <c r="BK80" s="6">
        <v>60</v>
      </c>
      <c r="BL80" s="6" t="s">
        <v>443</v>
      </c>
      <c r="BM80" s="18">
        <v>13.9</v>
      </c>
      <c r="BN80" s="34">
        <v>1.33</v>
      </c>
      <c r="BO80" s="6">
        <v>76</v>
      </c>
      <c r="BP80" s="6">
        <v>137</v>
      </c>
    </row>
    <row r="81" spans="1:68">
      <c r="A81" s="159" t="s">
        <v>407</v>
      </c>
      <c r="B81" s="78">
        <v>893798.88</v>
      </c>
      <c r="C81" s="78">
        <v>6245883.9500000002</v>
      </c>
      <c r="D81" s="24">
        <v>56.194429</v>
      </c>
      <c r="E81" s="24">
        <v>-92.649010000000004</v>
      </c>
      <c r="F81" s="18">
        <v>28.9</v>
      </c>
      <c r="G81" s="6">
        <v>29</v>
      </c>
      <c r="H81" s="6" t="s">
        <v>280</v>
      </c>
      <c r="I81" s="6" t="s">
        <v>219</v>
      </c>
      <c r="J81" s="34">
        <v>8.7100000000000009</v>
      </c>
      <c r="K81" s="34">
        <v>18.8</v>
      </c>
      <c r="L81" s="34">
        <v>3.3</v>
      </c>
      <c r="M81" s="34">
        <v>2.2599999999999998</v>
      </c>
      <c r="N81" s="18">
        <v>20.8</v>
      </c>
      <c r="O81" s="34">
        <v>5.38</v>
      </c>
      <c r="P81" s="34">
        <v>0.05</v>
      </c>
      <c r="Q81" s="34">
        <v>1.03</v>
      </c>
      <c r="R81" s="34">
        <v>0.1</v>
      </c>
      <c r="S81" s="18">
        <v>39</v>
      </c>
      <c r="T81" s="34">
        <v>0.47</v>
      </c>
      <c r="U81" s="34">
        <v>99.9</v>
      </c>
      <c r="V81" s="6" t="s">
        <v>446</v>
      </c>
      <c r="W81" s="18">
        <v>2.5</v>
      </c>
      <c r="X81" s="6">
        <v>383</v>
      </c>
      <c r="Y81" s="18">
        <v>1.2</v>
      </c>
      <c r="Z81" s="6">
        <v>0.1</v>
      </c>
      <c r="AA81" s="18">
        <v>0.2</v>
      </c>
      <c r="AB81" s="6">
        <v>53</v>
      </c>
      <c r="AC81" s="18">
        <v>10</v>
      </c>
      <c r="AD81" s="6">
        <v>52</v>
      </c>
      <c r="AE81" s="18">
        <v>3.1</v>
      </c>
      <c r="AF81" s="18">
        <v>15.6</v>
      </c>
      <c r="AG81" s="34">
        <v>2.86</v>
      </c>
      <c r="AH81" s="34">
        <v>1.82</v>
      </c>
      <c r="AI81" s="34">
        <v>0.85</v>
      </c>
      <c r="AJ81" s="6">
        <v>12.6</v>
      </c>
      <c r="AK81" s="34">
        <v>3.79</v>
      </c>
      <c r="AL81" s="18">
        <v>0.8</v>
      </c>
      <c r="AM81" s="18">
        <v>4.4000000000000004</v>
      </c>
      <c r="AN81" s="18">
        <v>0.2</v>
      </c>
      <c r="AO81" s="34">
        <v>0.59</v>
      </c>
      <c r="AP81" s="6">
        <v>24</v>
      </c>
      <c r="AQ81" s="34">
        <v>0.22</v>
      </c>
      <c r="AR81" s="6" t="s">
        <v>446</v>
      </c>
      <c r="AS81" s="6">
        <v>9</v>
      </c>
      <c r="AT81" s="18">
        <v>23.9</v>
      </c>
      <c r="AU81" s="6">
        <v>32</v>
      </c>
      <c r="AV81" s="18">
        <v>23.4</v>
      </c>
      <c r="AW81" s="34">
        <v>6.7</v>
      </c>
      <c r="AX81" s="18">
        <v>78.900000000000006</v>
      </c>
      <c r="AY81" s="6">
        <v>1</v>
      </c>
      <c r="AZ81" s="22">
        <v>7</v>
      </c>
      <c r="BA81" s="6" t="s">
        <v>443</v>
      </c>
      <c r="BB81" s="34">
        <v>4.26</v>
      </c>
      <c r="BC81" s="18">
        <v>1.3</v>
      </c>
      <c r="BD81" s="6">
        <v>205</v>
      </c>
      <c r="BE81" s="34">
        <v>0.74</v>
      </c>
      <c r="BF81" s="34">
        <v>0.51</v>
      </c>
      <c r="BG81" s="6" t="s">
        <v>446</v>
      </c>
      <c r="BH81" s="34">
        <v>10</v>
      </c>
      <c r="BI81" s="34">
        <v>0.2</v>
      </c>
      <c r="BJ81" s="34">
        <v>1.71</v>
      </c>
      <c r="BK81" s="6">
        <v>59</v>
      </c>
      <c r="BL81" s="6" t="s">
        <v>443</v>
      </c>
      <c r="BM81" s="18">
        <v>14.4</v>
      </c>
      <c r="BN81" s="34">
        <v>1.43</v>
      </c>
      <c r="BO81" s="6">
        <v>75</v>
      </c>
      <c r="BP81" s="6">
        <v>150</v>
      </c>
    </row>
    <row r="82" spans="1:68">
      <c r="A82" s="159" t="s">
        <v>408</v>
      </c>
      <c r="B82" s="78">
        <v>893798.88</v>
      </c>
      <c r="C82" s="78">
        <v>6245883.9500000002</v>
      </c>
      <c r="D82" s="24">
        <v>56.194429</v>
      </c>
      <c r="E82" s="24">
        <v>-92.649010000000004</v>
      </c>
      <c r="F82" s="18">
        <v>32.4</v>
      </c>
      <c r="G82" s="6">
        <v>32.5</v>
      </c>
      <c r="H82" s="6" t="s">
        <v>281</v>
      </c>
      <c r="I82" s="6" t="s">
        <v>219</v>
      </c>
      <c r="J82" s="34">
        <v>9.66</v>
      </c>
      <c r="K82" s="34">
        <v>15.8</v>
      </c>
      <c r="L82" s="34">
        <v>3.88</v>
      </c>
      <c r="M82" s="34">
        <v>2.34</v>
      </c>
      <c r="N82" s="18">
        <v>18.2</v>
      </c>
      <c r="O82" s="34">
        <v>4.4400000000000004</v>
      </c>
      <c r="P82" s="34">
        <v>0.05</v>
      </c>
      <c r="Q82" s="34">
        <v>1.01</v>
      </c>
      <c r="R82" s="34">
        <v>0.12</v>
      </c>
      <c r="S82" s="18">
        <v>43.4</v>
      </c>
      <c r="T82" s="34">
        <v>0.56000000000000005</v>
      </c>
      <c r="U82" s="34">
        <v>99.46</v>
      </c>
      <c r="V82" s="6" t="s">
        <v>446</v>
      </c>
      <c r="W82" s="18">
        <v>3.8</v>
      </c>
      <c r="X82" s="6">
        <v>401</v>
      </c>
      <c r="Y82" s="18">
        <v>2.5</v>
      </c>
      <c r="Z82" s="6">
        <v>0.1</v>
      </c>
      <c r="AA82" s="18">
        <v>0.2</v>
      </c>
      <c r="AB82" s="6">
        <v>61</v>
      </c>
      <c r="AC82" s="18">
        <v>11.3</v>
      </c>
      <c r="AD82" s="6">
        <v>60</v>
      </c>
      <c r="AE82" s="18">
        <v>3.9</v>
      </c>
      <c r="AF82" s="18">
        <v>19.2</v>
      </c>
      <c r="AG82" s="34">
        <v>3.5</v>
      </c>
      <c r="AH82" s="34">
        <v>1.67</v>
      </c>
      <c r="AI82" s="34">
        <v>0.99</v>
      </c>
      <c r="AJ82" s="6">
        <v>13.9</v>
      </c>
      <c r="AK82" s="34">
        <v>4.41</v>
      </c>
      <c r="AL82" s="18">
        <v>0.7</v>
      </c>
      <c r="AM82" s="18">
        <v>5.3</v>
      </c>
      <c r="AN82" s="18">
        <v>0.7</v>
      </c>
      <c r="AO82" s="34">
        <v>0.69</v>
      </c>
      <c r="AP82" s="6">
        <v>29</v>
      </c>
      <c r="AQ82" s="34">
        <v>0.27</v>
      </c>
      <c r="AR82" s="6" t="s">
        <v>446</v>
      </c>
      <c r="AS82" s="6">
        <v>11</v>
      </c>
      <c r="AT82" s="18">
        <v>28.1</v>
      </c>
      <c r="AU82" s="6">
        <v>37</v>
      </c>
      <c r="AV82" s="18">
        <v>26.6</v>
      </c>
      <c r="AW82" s="34">
        <v>7.35</v>
      </c>
      <c r="AX82" s="18">
        <v>86.7</v>
      </c>
      <c r="AY82" s="6" t="s">
        <v>443</v>
      </c>
      <c r="AZ82" s="22">
        <v>8</v>
      </c>
      <c r="BA82" s="6">
        <v>6</v>
      </c>
      <c r="BB82" s="34">
        <v>5.0999999999999996</v>
      </c>
      <c r="BC82" s="18">
        <v>1.5</v>
      </c>
      <c r="BD82" s="6">
        <v>205</v>
      </c>
      <c r="BE82" s="34">
        <v>0.9</v>
      </c>
      <c r="BF82" s="34">
        <v>0.56000000000000005</v>
      </c>
      <c r="BG82" s="6" t="s">
        <v>446</v>
      </c>
      <c r="BH82" s="34">
        <v>11.2</v>
      </c>
      <c r="BI82" s="34">
        <v>0.24</v>
      </c>
      <c r="BJ82" s="34">
        <v>1.96</v>
      </c>
      <c r="BK82" s="6">
        <v>68</v>
      </c>
      <c r="BL82" s="6" t="s">
        <v>443</v>
      </c>
      <c r="BM82" s="18">
        <v>16.899999999999999</v>
      </c>
      <c r="BN82" s="34">
        <v>1.73</v>
      </c>
      <c r="BO82" s="6">
        <v>85</v>
      </c>
      <c r="BP82" s="6">
        <v>183</v>
      </c>
    </row>
    <row r="83" spans="1:68">
      <c r="A83" s="159" t="s">
        <v>410</v>
      </c>
      <c r="B83" s="78">
        <v>893798.88</v>
      </c>
      <c r="C83" s="78">
        <v>6245883.9500000002</v>
      </c>
      <c r="D83" s="24">
        <v>56.194429</v>
      </c>
      <c r="E83" s="24">
        <v>-92.649010000000004</v>
      </c>
      <c r="F83" s="18">
        <v>34.25</v>
      </c>
      <c r="G83" s="6">
        <v>34.35</v>
      </c>
      <c r="H83" s="6" t="s">
        <v>371</v>
      </c>
      <c r="I83" s="6" t="s">
        <v>219</v>
      </c>
      <c r="J83" s="34">
        <v>10</v>
      </c>
      <c r="K83" s="34">
        <v>17</v>
      </c>
      <c r="L83" s="34">
        <v>4.05</v>
      </c>
      <c r="M83" s="34">
        <v>2.44</v>
      </c>
      <c r="N83" s="18">
        <v>19</v>
      </c>
      <c r="O83" s="34">
        <v>4.84</v>
      </c>
      <c r="P83" s="34">
        <v>0.06</v>
      </c>
      <c r="Q83" s="34">
        <v>1.26</v>
      </c>
      <c r="R83" s="34">
        <v>0.12</v>
      </c>
      <c r="S83" s="18">
        <v>40.299999999999997</v>
      </c>
      <c r="T83" s="34">
        <v>0.49</v>
      </c>
      <c r="U83" s="34">
        <v>99.56</v>
      </c>
      <c r="V83" s="6" t="s">
        <v>446</v>
      </c>
      <c r="W83" s="18">
        <v>2.8</v>
      </c>
      <c r="X83" s="6">
        <v>454</v>
      </c>
      <c r="Y83" s="18">
        <v>0.9</v>
      </c>
      <c r="Z83" s="6">
        <v>0.4</v>
      </c>
      <c r="AA83" s="18" t="s">
        <v>446</v>
      </c>
      <c r="AB83" s="6">
        <v>61</v>
      </c>
      <c r="AC83" s="18">
        <v>12.1</v>
      </c>
      <c r="AD83" s="6">
        <v>59</v>
      </c>
      <c r="AE83" s="18">
        <v>3.7</v>
      </c>
      <c r="AF83" s="18">
        <v>25</v>
      </c>
      <c r="AG83" s="34">
        <v>3.28</v>
      </c>
      <c r="AH83" s="34">
        <v>1.48</v>
      </c>
      <c r="AI83" s="34">
        <v>0.86</v>
      </c>
      <c r="AJ83" s="6">
        <v>14.6</v>
      </c>
      <c r="AK83" s="34">
        <v>4.0199999999999996</v>
      </c>
      <c r="AL83" s="18">
        <v>0.7</v>
      </c>
      <c r="AM83" s="18">
        <v>3.9</v>
      </c>
      <c r="AN83" s="18">
        <v>0.4</v>
      </c>
      <c r="AO83" s="34">
        <v>0.53</v>
      </c>
      <c r="AP83" s="6">
        <v>30</v>
      </c>
      <c r="AQ83" s="34">
        <v>0.22</v>
      </c>
      <c r="AR83" s="6" t="s">
        <v>446</v>
      </c>
      <c r="AS83" s="6">
        <v>9</v>
      </c>
      <c r="AT83" s="18">
        <v>26.5</v>
      </c>
      <c r="AU83" s="6">
        <v>36</v>
      </c>
      <c r="AV83" s="18">
        <v>26.7</v>
      </c>
      <c r="AW83" s="34">
        <v>7.4</v>
      </c>
      <c r="AX83" s="18">
        <v>92.9</v>
      </c>
      <c r="AY83" s="6">
        <v>90</v>
      </c>
      <c r="AZ83" s="22">
        <v>8</v>
      </c>
      <c r="BA83" s="6">
        <v>4</v>
      </c>
      <c r="BB83" s="34">
        <v>4.3</v>
      </c>
      <c r="BC83" s="18">
        <v>1.2</v>
      </c>
      <c r="BD83" s="6">
        <v>217</v>
      </c>
      <c r="BE83" s="34">
        <v>0.71</v>
      </c>
      <c r="BF83" s="34">
        <v>0.45</v>
      </c>
      <c r="BG83" s="6" t="s">
        <v>446</v>
      </c>
      <c r="BH83" s="34">
        <v>11.5</v>
      </c>
      <c r="BI83" s="34">
        <v>0.2</v>
      </c>
      <c r="BJ83" s="34">
        <v>2.17</v>
      </c>
      <c r="BK83" s="6">
        <v>69</v>
      </c>
      <c r="BL83" s="6" t="s">
        <v>443</v>
      </c>
      <c r="BM83" s="18">
        <v>14.8</v>
      </c>
      <c r="BN83" s="34">
        <v>1.35</v>
      </c>
      <c r="BO83" s="6">
        <v>97</v>
      </c>
      <c r="BP83" s="6">
        <v>134</v>
      </c>
    </row>
    <row r="84" spans="1:68">
      <c r="A84" s="159" t="s">
        <v>411</v>
      </c>
      <c r="B84" s="78">
        <v>893798.88</v>
      </c>
      <c r="C84" s="78">
        <v>6245883.9500000002</v>
      </c>
      <c r="D84" s="24">
        <v>56.194429</v>
      </c>
      <c r="E84" s="24">
        <v>-92.649010000000004</v>
      </c>
      <c r="F84" s="18">
        <v>37.25</v>
      </c>
      <c r="G84" s="6">
        <v>37.35</v>
      </c>
      <c r="H84" s="6" t="s">
        <v>373</v>
      </c>
      <c r="I84" s="6" t="s">
        <v>219</v>
      </c>
      <c r="J84" s="34">
        <v>9.68</v>
      </c>
      <c r="K84" s="34">
        <v>17.399999999999999</v>
      </c>
      <c r="L84" s="34">
        <v>3.82</v>
      </c>
      <c r="M84" s="34">
        <v>2.35</v>
      </c>
      <c r="N84" s="18">
        <v>19.399999999999999</v>
      </c>
      <c r="O84" s="34">
        <v>4.97</v>
      </c>
      <c r="P84" s="34">
        <v>0.05</v>
      </c>
      <c r="Q84" s="34">
        <v>1.24</v>
      </c>
      <c r="R84" s="34">
        <v>0.12</v>
      </c>
      <c r="S84" s="18">
        <v>40.1</v>
      </c>
      <c r="T84" s="34">
        <v>0.48</v>
      </c>
      <c r="U84" s="34">
        <v>99.61</v>
      </c>
      <c r="V84" s="6" t="s">
        <v>446</v>
      </c>
      <c r="W84" s="18">
        <v>2.7</v>
      </c>
      <c r="X84" s="6">
        <v>409</v>
      </c>
      <c r="Y84" s="18">
        <v>2</v>
      </c>
      <c r="Z84" s="6" t="s">
        <v>446</v>
      </c>
      <c r="AA84" s="18" t="s">
        <v>446</v>
      </c>
      <c r="AB84" s="6">
        <v>57</v>
      </c>
      <c r="AC84" s="18">
        <v>10.1</v>
      </c>
      <c r="AD84" s="6">
        <v>56</v>
      </c>
      <c r="AE84" s="18">
        <v>3.4</v>
      </c>
      <c r="AF84" s="18">
        <v>18.7</v>
      </c>
      <c r="AG84" s="34">
        <v>3.47</v>
      </c>
      <c r="AH84" s="34">
        <v>1.64</v>
      </c>
      <c r="AI84" s="34">
        <v>0.68</v>
      </c>
      <c r="AJ84" s="6">
        <v>13.8</v>
      </c>
      <c r="AK84" s="34">
        <v>4.01</v>
      </c>
      <c r="AL84" s="18">
        <v>0.9</v>
      </c>
      <c r="AM84" s="18">
        <v>4.2</v>
      </c>
      <c r="AN84" s="18" t="s">
        <v>446</v>
      </c>
      <c r="AO84" s="34">
        <v>0.54</v>
      </c>
      <c r="AP84" s="6">
        <v>28</v>
      </c>
      <c r="AQ84" s="34">
        <v>0.19</v>
      </c>
      <c r="AR84" s="6" t="s">
        <v>446</v>
      </c>
      <c r="AS84" s="6">
        <v>9</v>
      </c>
      <c r="AT84" s="18">
        <v>26.6</v>
      </c>
      <c r="AU84" s="6">
        <v>34</v>
      </c>
      <c r="AV84" s="18">
        <v>24.6</v>
      </c>
      <c r="AW84" s="34">
        <v>7.24</v>
      </c>
      <c r="AX84" s="18">
        <v>88.3</v>
      </c>
      <c r="AY84" s="6">
        <v>3</v>
      </c>
      <c r="AZ84" s="22">
        <v>8</v>
      </c>
      <c r="BA84" s="6">
        <v>5</v>
      </c>
      <c r="BB84" s="34">
        <v>4.8499999999999996</v>
      </c>
      <c r="BC84" s="18">
        <v>1.4</v>
      </c>
      <c r="BD84" s="6">
        <v>213</v>
      </c>
      <c r="BE84" s="34">
        <v>0.69</v>
      </c>
      <c r="BF84" s="34">
        <v>0.51</v>
      </c>
      <c r="BG84" s="6">
        <v>0.4</v>
      </c>
      <c r="BH84" s="34">
        <v>10.8</v>
      </c>
      <c r="BI84" s="34">
        <v>0.19</v>
      </c>
      <c r="BJ84" s="34">
        <v>1.34</v>
      </c>
      <c r="BK84" s="6">
        <v>70</v>
      </c>
      <c r="BL84" s="6" t="s">
        <v>443</v>
      </c>
      <c r="BM84" s="18">
        <v>14.4</v>
      </c>
      <c r="BN84" s="34">
        <v>1.51</v>
      </c>
      <c r="BO84" s="6">
        <v>83</v>
      </c>
      <c r="BP84" s="6">
        <v>142</v>
      </c>
    </row>
    <row r="85" spans="1:68">
      <c r="A85" s="159" t="s">
        <v>412</v>
      </c>
      <c r="B85" s="78">
        <v>893798.88</v>
      </c>
      <c r="C85" s="78">
        <v>6245883.9500000002</v>
      </c>
      <c r="D85" s="24">
        <v>56.194429</v>
      </c>
      <c r="E85" s="24">
        <v>-92.649010000000004</v>
      </c>
      <c r="F85" s="18">
        <v>40.25</v>
      </c>
      <c r="G85" s="6">
        <v>40.35</v>
      </c>
      <c r="H85" s="6" t="s">
        <v>375</v>
      </c>
      <c r="I85" s="6" t="s">
        <v>219</v>
      </c>
      <c r="J85" s="34">
        <v>9.6300000000000008</v>
      </c>
      <c r="K85" s="34">
        <v>17.399999999999999</v>
      </c>
      <c r="L85" s="34">
        <v>3.86</v>
      </c>
      <c r="M85" s="34">
        <v>2.39</v>
      </c>
      <c r="N85" s="18">
        <v>19.3</v>
      </c>
      <c r="O85" s="34">
        <v>4.9800000000000004</v>
      </c>
      <c r="P85" s="34">
        <v>0.05</v>
      </c>
      <c r="Q85" s="34">
        <v>1.32</v>
      </c>
      <c r="R85" s="34">
        <v>0.13</v>
      </c>
      <c r="S85" s="18">
        <v>40.1</v>
      </c>
      <c r="T85" s="34">
        <v>0.49</v>
      </c>
      <c r="U85" s="34">
        <v>99.65</v>
      </c>
      <c r="V85" s="6" t="s">
        <v>446</v>
      </c>
      <c r="W85" s="18">
        <v>4.3</v>
      </c>
      <c r="X85" s="6">
        <v>441</v>
      </c>
      <c r="Y85" s="18">
        <v>1.7</v>
      </c>
      <c r="Z85" s="6">
        <v>0.1</v>
      </c>
      <c r="AA85" s="18">
        <v>0.3</v>
      </c>
      <c r="AB85" s="6">
        <v>58</v>
      </c>
      <c r="AC85" s="18">
        <v>11.2</v>
      </c>
      <c r="AD85" s="6">
        <v>59</v>
      </c>
      <c r="AE85" s="18">
        <v>3.7</v>
      </c>
      <c r="AF85" s="18">
        <v>21.2</v>
      </c>
      <c r="AG85" s="34">
        <v>3.71</v>
      </c>
      <c r="AH85" s="34">
        <v>1.42</v>
      </c>
      <c r="AI85" s="34">
        <v>0.87</v>
      </c>
      <c r="AJ85" s="6">
        <v>13.7</v>
      </c>
      <c r="AK85" s="34">
        <v>3.21</v>
      </c>
      <c r="AL85" s="18">
        <v>1</v>
      </c>
      <c r="AM85" s="18">
        <v>4.4000000000000004</v>
      </c>
      <c r="AN85" s="18">
        <v>0.3</v>
      </c>
      <c r="AO85" s="34">
        <v>0.52</v>
      </c>
      <c r="AP85" s="6">
        <v>29</v>
      </c>
      <c r="AQ85" s="34">
        <v>0.16</v>
      </c>
      <c r="AR85" s="6" t="s">
        <v>446</v>
      </c>
      <c r="AS85" s="6">
        <v>9</v>
      </c>
      <c r="AT85" s="18">
        <v>26.4</v>
      </c>
      <c r="AU85" s="6">
        <v>39</v>
      </c>
      <c r="AV85" s="18">
        <v>24.8</v>
      </c>
      <c r="AW85" s="34">
        <v>7.68</v>
      </c>
      <c r="AX85" s="18">
        <v>88.7</v>
      </c>
      <c r="AY85" s="6">
        <v>2</v>
      </c>
      <c r="AZ85" s="22">
        <v>8</v>
      </c>
      <c r="BA85" s="6" t="s">
        <v>443</v>
      </c>
      <c r="BB85" s="34">
        <v>4.5199999999999996</v>
      </c>
      <c r="BC85" s="18">
        <v>1.2</v>
      </c>
      <c r="BD85" s="6">
        <v>222</v>
      </c>
      <c r="BE85" s="34">
        <v>0.74</v>
      </c>
      <c r="BF85" s="34">
        <v>0.54</v>
      </c>
      <c r="BG85" s="6">
        <v>0.3</v>
      </c>
      <c r="BH85" s="34">
        <v>10.7</v>
      </c>
      <c r="BI85" s="34">
        <v>0.25</v>
      </c>
      <c r="BJ85" s="34">
        <v>1.69</v>
      </c>
      <c r="BK85" s="6">
        <v>69</v>
      </c>
      <c r="BL85" s="6" t="s">
        <v>443</v>
      </c>
      <c r="BM85" s="18">
        <v>15.9</v>
      </c>
      <c r="BN85" s="34">
        <v>1.6</v>
      </c>
      <c r="BO85" s="6">
        <v>85</v>
      </c>
      <c r="BP85" s="6">
        <v>140</v>
      </c>
    </row>
    <row r="86" spans="1:68">
      <c r="A86" s="160" t="s">
        <v>413</v>
      </c>
      <c r="B86" s="88">
        <v>893798.88</v>
      </c>
      <c r="C86" s="88">
        <v>6245883.9500000002</v>
      </c>
      <c r="D86" s="70">
        <v>56.194429</v>
      </c>
      <c r="E86" s="70">
        <v>-92.649010000000004</v>
      </c>
      <c r="F86" s="71">
        <v>43.25</v>
      </c>
      <c r="G86" s="68">
        <v>43.45</v>
      </c>
      <c r="H86" s="68" t="s">
        <v>377</v>
      </c>
      <c r="I86" s="68" t="s">
        <v>219</v>
      </c>
      <c r="J86" s="102">
        <v>8.41</v>
      </c>
      <c r="K86" s="102">
        <v>20.399999999999999</v>
      </c>
      <c r="L86" s="102">
        <v>3.38</v>
      </c>
      <c r="M86" s="102">
        <v>2.11</v>
      </c>
      <c r="N86" s="71">
        <v>20.399999999999999</v>
      </c>
      <c r="O86" s="102">
        <v>4.42</v>
      </c>
      <c r="P86" s="102">
        <v>0.05</v>
      </c>
      <c r="Q86" s="102">
        <v>1.46</v>
      </c>
      <c r="R86" s="102">
        <v>0.11</v>
      </c>
      <c r="S86" s="71">
        <v>38.1</v>
      </c>
      <c r="T86" s="102">
        <v>0.43</v>
      </c>
      <c r="U86" s="102">
        <v>99.27</v>
      </c>
      <c r="V86" s="68" t="s">
        <v>446</v>
      </c>
      <c r="W86" s="71">
        <v>3</v>
      </c>
      <c r="X86" s="68">
        <v>417</v>
      </c>
      <c r="Y86" s="71">
        <v>1.2</v>
      </c>
      <c r="Z86" s="68" t="s">
        <v>446</v>
      </c>
      <c r="AA86" s="71" t="s">
        <v>446</v>
      </c>
      <c r="AB86" s="68">
        <v>48</v>
      </c>
      <c r="AC86" s="71">
        <v>10.199999999999999</v>
      </c>
      <c r="AD86" s="68">
        <v>50</v>
      </c>
      <c r="AE86" s="71">
        <v>2.5</v>
      </c>
      <c r="AF86" s="71">
        <v>22.1</v>
      </c>
      <c r="AG86" s="102">
        <v>3.03</v>
      </c>
      <c r="AH86" s="102">
        <v>1.42</v>
      </c>
      <c r="AI86" s="102">
        <v>0.69</v>
      </c>
      <c r="AJ86" s="68">
        <v>11.3</v>
      </c>
      <c r="AK86" s="102">
        <v>3.27</v>
      </c>
      <c r="AL86" s="71">
        <v>0.5</v>
      </c>
      <c r="AM86" s="71">
        <v>3.5</v>
      </c>
      <c r="AN86" s="71">
        <v>0.3</v>
      </c>
      <c r="AO86" s="102">
        <v>0.5</v>
      </c>
      <c r="AP86" s="68">
        <v>21</v>
      </c>
      <c r="AQ86" s="102">
        <v>0.22</v>
      </c>
      <c r="AR86" s="68" t="s">
        <v>446</v>
      </c>
      <c r="AS86" s="68">
        <v>7</v>
      </c>
      <c r="AT86" s="71">
        <v>22.4</v>
      </c>
      <c r="AU86" s="68">
        <v>33</v>
      </c>
      <c r="AV86" s="71">
        <v>21.4</v>
      </c>
      <c r="AW86" s="102">
        <v>5.96</v>
      </c>
      <c r="AX86" s="71">
        <v>72.900000000000006</v>
      </c>
      <c r="AY86" s="68">
        <v>1</v>
      </c>
      <c r="AZ86" s="93">
        <v>7</v>
      </c>
      <c r="BA86" s="68">
        <v>1</v>
      </c>
      <c r="BB86" s="102">
        <v>3.79</v>
      </c>
      <c r="BC86" s="71">
        <v>0.8</v>
      </c>
      <c r="BD86" s="68">
        <v>235</v>
      </c>
      <c r="BE86" s="102">
        <v>0.56999999999999995</v>
      </c>
      <c r="BF86" s="102">
        <v>0.42</v>
      </c>
      <c r="BG86" s="68">
        <v>0.2</v>
      </c>
      <c r="BH86" s="102">
        <v>7.82</v>
      </c>
      <c r="BI86" s="102">
        <v>0.22</v>
      </c>
      <c r="BJ86" s="102">
        <v>1.96</v>
      </c>
      <c r="BK86" s="68">
        <v>60</v>
      </c>
      <c r="BL86" s="68" t="s">
        <v>443</v>
      </c>
      <c r="BM86" s="71">
        <v>13.1</v>
      </c>
      <c r="BN86" s="102">
        <v>1.34</v>
      </c>
      <c r="BO86" s="68">
        <v>76</v>
      </c>
      <c r="BP86" s="68">
        <v>130</v>
      </c>
    </row>
  </sheetData>
  <sortState xmlns:xlrd2="http://schemas.microsoft.com/office/spreadsheetml/2017/richdata2" columnSort="1" ref="J1:S5">
    <sortCondition ref="J2:S2"/>
  </sortState>
  <pageMargins left="0.7" right="0.7"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I97"/>
  <sheetViews>
    <sheetView workbookViewId="0"/>
  </sheetViews>
  <sheetFormatPr defaultColWidth="9" defaultRowHeight="12.75"/>
  <cols>
    <col min="1" max="1" width="22.28515625" style="23" customWidth="1"/>
    <col min="2" max="2" width="34.140625" style="6" bestFit="1" customWidth="1"/>
    <col min="3" max="3" width="9.7109375" style="18" bestFit="1" customWidth="1"/>
    <col min="4" max="4" width="8.7109375" style="34" bestFit="1" customWidth="1"/>
    <col min="5" max="5" width="9.7109375" style="18" bestFit="1" customWidth="1"/>
    <col min="6" max="6" width="8.28515625" style="34" bestFit="1" customWidth="1"/>
    <col min="7" max="7" width="12.28515625" style="34" bestFit="1" customWidth="1"/>
    <col min="8" max="10" width="9.28515625" style="34" bestFit="1" customWidth="1"/>
    <col min="11" max="11" width="9" style="34" bestFit="1" customWidth="1"/>
    <col min="12" max="12" width="8.7109375" style="18" bestFit="1" customWidth="1"/>
    <col min="13" max="13" width="8.7109375" style="34" bestFit="1" customWidth="1"/>
    <col min="14" max="14" width="9.28515625" style="34" bestFit="1" customWidth="1"/>
    <col min="15" max="15" width="8.28515625" style="6" bestFit="1" customWidth="1"/>
    <col min="16" max="16" width="7.28515625" style="18" bestFit="1" customWidth="1"/>
    <col min="17" max="17" width="8.28515625" style="22" bestFit="1" customWidth="1"/>
    <col min="18" max="18" width="7.7109375" style="18" bestFit="1" customWidth="1"/>
    <col min="19" max="19" width="7" style="18" bestFit="1" customWidth="1"/>
    <col min="20" max="20" width="7.28515625" style="18" bestFit="1" customWidth="1"/>
    <col min="21" max="21" width="7.7109375" style="22" bestFit="1" customWidth="1"/>
    <col min="22" max="22" width="7.140625" style="18" bestFit="1" customWidth="1"/>
    <col min="23" max="23" width="7.7109375" style="22" bestFit="1" customWidth="1"/>
    <col min="24" max="24" width="7.7109375" style="18" bestFit="1" customWidth="1"/>
    <col min="25" max="25" width="7.7109375" style="34" bestFit="1" customWidth="1"/>
    <col min="26" max="26" width="7.140625" style="34" bestFit="1" customWidth="1"/>
    <col min="27" max="27" width="7.28515625" style="34" bestFit="1" customWidth="1"/>
    <col min="28" max="30" width="7.7109375" style="34" bestFit="1" customWidth="1"/>
    <col min="31" max="31" width="7.28515625" style="34" bestFit="1" customWidth="1"/>
    <col min="32" max="32" width="7.7109375" style="18" bestFit="1" customWidth="1"/>
    <col min="33" max="33" width="7" style="18" bestFit="1" customWidth="1"/>
    <col min="34" max="34" width="7.28515625" style="34" bestFit="1" customWidth="1"/>
    <col min="35" max="35" width="7.7109375" style="22" bestFit="1" customWidth="1"/>
    <col min="36" max="36" width="8.28515625" style="34" bestFit="1" customWidth="1"/>
    <col min="37" max="37" width="7.85546875" style="34" bestFit="1" customWidth="1"/>
    <col min="38" max="38" width="7.85546875" style="22" bestFit="1" customWidth="1"/>
    <col min="39" max="39" width="7.28515625" style="35" bestFit="1" customWidth="1"/>
    <col min="40" max="40" width="7.7109375" style="4" bestFit="1" customWidth="1"/>
    <col min="41" max="41" width="7.28515625" style="35" bestFit="1" customWidth="1"/>
    <col min="42" max="42" width="7.7109375" style="49" bestFit="1" customWidth="1"/>
    <col min="43" max="43" width="7.28515625" style="35" bestFit="1" customWidth="1"/>
    <col min="44" max="44" width="7.28515625" style="7" bestFit="1" customWidth="1"/>
    <col min="45" max="45" width="8" style="7" bestFit="1" customWidth="1"/>
    <col min="46" max="46" width="7.28515625" style="7" bestFit="1" customWidth="1"/>
    <col min="47" max="47" width="7.140625" style="49" bestFit="1" customWidth="1"/>
    <col min="48" max="48" width="7.28515625" style="35" bestFit="1" customWidth="1"/>
    <col min="49" max="49" width="8.28515625" style="7" customWidth="1"/>
    <col min="50" max="50" width="7.28515625" style="49" bestFit="1" customWidth="1"/>
    <col min="51" max="51" width="6.85546875" style="49" bestFit="1" customWidth="1"/>
    <col min="52" max="52" width="8" style="49" bestFit="1" customWidth="1"/>
    <col min="53" max="53" width="6.7109375" style="35" bestFit="1" customWidth="1"/>
    <col min="54" max="54" width="7.7109375" style="49" bestFit="1" customWidth="1"/>
    <col min="55" max="55" width="7.28515625" style="49" bestFit="1" customWidth="1"/>
    <col min="56" max="56" width="7.28515625" style="7" bestFit="1" customWidth="1"/>
    <col min="57" max="57" width="7.7109375" style="7" bestFit="1" customWidth="1"/>
    <col min="58" max="58" width="7.28515625" style="35" bestFit="1" customWidth="1"/>
    <col min="59" max="59" width="7" style="49" bestFit="1" customWidth="1"/>
    <col min="60" max="61" width="9" style="7"/>
    <col min="62" max="16384" width="9" style="9"/>
  </cols>
  <sheetData>
    <row r="1" spans="1:61" ht="21" customHeight="1">
      <c r="A1" s="169" t="s">
        <v>532</v>
      </c>
    </row>
    <row r="2" spans="1:61" s="4" customFormat="1" ht="14.25">
      <c r="A2" s="142" t="s">
        <v>99</v>
      </c>
      <c r="B2" s="51" t="s">
        <v>415</v>
      </c>
      <c r="C2" s="57" t="s">
        <v>484</v>
      </c>
      <c r="D2" s="52" t="s">
        <v>172</v>
      </c>
      <c r="E2" s="57" t="s">
        <v>485</v>
      </c>
      <c r="F2" s="52" t="s">
        <v>486</v>
      </c>
      <c r="G2" s="52" t="s">
        <v>230</v>
      </c>
      <c r="H2" s="52" t="s">
        <v>171</v>
      </c>
      <c r="I2" s="52" t="s">
        <v>170</v>
      </c>
      <c r="J2" s="52" t="s">
        <v>197</v>
      </c>
      <c r="K2" s="52" t="s">
        <v>487</v>
      </c>
      <c r="L2" s="57" t="s">
        <v>489</v>
      </c>
      <c r="M2" s="52" t="s">
        <v>488</v>
      </c>
      <c r="N2" s="52" t="s">
        <v>176</v>
      </c>
      <c r="O2" s="57" t="s">
        <v>31</v>
      </c>
      <c r="P2" s="57" t="s">
        <v>32</v>
      </c>
      <c r="Q2" s="58" t="s">
        <v>33</v>
      </c>
      <c r="R2" s="57" t="s">
        <v>132</v>
      </c>
      <c r="S2" s="57" t="s">
        <v>151</v>
      </c>
      <c r="T2" s="57" t="s">
        <v>147</v>
      </c>
      <c r="U2" s="58" t="s">
        <v>49</v>
      </c>
      <c r="V2" s="57" t="s">
        <v>34</v>
      </c>
      <c r="W2" s="58" t="s">
        <v>35</v>
      </c>
      <c r="X2" s="57" t="s">
        <v>36</v>
      </c>
      <c r="Y2" s="52" t="s">
        <v>134</v>
      </c>
      <c r="Z2" s="52" t="s">
        <v>142</v>
      </c>
      <c r="AA2" s="52" t="s">
        <v>144</v>
      </c>
      <c r="AB2" s="52" t="s">
        <v>52</v>
      </c>
      <c r="AC2" s="52" t="s">
        <v>135</v>
      </c>
      <c r="AD2" s="52" t="s">
        <v>141</v>
      </c>
      <c r="AE2" s="52" t="s">
        <v>136</v>
      </c>
      <c r="AF2" s="57" t="s">
        <v>37</v>
      </c>
      <c r="AG2" s="57" t="s">
        <v>231</v>
      </c>
      <c r="AH2" s="52" t="s">
        <v>143</v>
      </c>
      <c r="AI2" s="58" t="s">
        <v>48</v>
      </c>
      <c r="AJ2" s="52" t="s">
        <v>55</v>
      </c>
      <c r="AK2" s="52" t="s">
        <v>38</v>
      </c>
      <c r="AL2" s="58" t="s">
        <v>146</v>
      </c>
      <c r="AM2" s="57" t="s">
        <v>50</v>
      </c>
      <c r="AN2" s="58" t="s">
        <v>39</v>
      </c>
      <c r="AO2" s="57" t="s">
        <v>150</v>
      </c>
      <c r="AP2" s="52" t="s">
        <v>140</v>
      </c>
      <c r="AQ2" s="57" t="s">
        <v>40</v>
      </c>
      <c r="AR2" s="58" t="s">
        <v>41</v>
      </c>
      <c r="AS2" s="58" t="s">
        <v>175</v>
      </c>
      <c r="AT2" s="58" t="s">
        <v>42</v>
      </c>
      <c r="AU2" s="52" t="s">
        <v>51</v>
      </c>
      <c r="AV2" s="57" t="s">
        <v>148</v>
      </c>
      <c r="AW2" s="58" t="s">
        <v>137</v>
      </c>
      <c r="AX2" s="52" t="s">
        <v>43</v>
      </c>
      <c r="AY2" s="52" t="s">
        <v>53</v>
      </c>
      <c r="AZ2" s="52" t="s">
        <v>149</v>
      </c>
      <c r="BA2" s="57" t="s">
        <v>44</v>
      </c>
      <c r="BB2" s="52" t="s">
        <v>145</v>
      </c>
      <c r="BC2" s="52" t="s">
        <v>45</v>
      </c>
      <c r="BD2" s="58" t="s">
        <v>133</v>
      </c>
      <c r="BE2" s="58" t="s">
        <v>46</v>
      </c>
      <c r="BF2" s="57" t="s">
        <v>138</v>
      </c>
      <c r="BG2" s="52" t="s">
        <v>54</v>
      </c>
      <c r="BH2" s="58" t="s">
        <v>47</v>
      </c>
      <c r="BI2" s="58" t="s">
        <v>139</v>
      </c>
    </row>
    <row r="3" spans="1:61">
      <c r="A3" s="126" t="s">
        <v>469</v>
      </c>
      <c r="B3" s="4" t="s">
        <v>420</v>
      </c>
      <c r="C3" s="18">
        <v>14.3</v>
      </c>
      <c r="D3" s="34">
        <v>7.14</v>
      </c>
      <c r="E3" s="18">
        <v>10.6</v>
      </c>
      <c r="F3" s="34">
        <v>4.1900000000000004</v>
      </c>
      <c r="G3" s="34" t="s">
        <v>177</v>
      </c>
      <c r="H3" s="34">
        <v>3.25</v>
      </c>
      <c r="I3" s="34">
        <v>0.13</v>
      </c>
      <c r="J3" s="34">
        <v>4.13</v>
      </c>
      <c r="K3" s="34">
        <v>2.02</v>
      </c>
      <c r="L3" s="18">
        <v>49.5</v>
      </c>
      <c r="M3" s="34">
        <v>1.79</v>
      </c>
      <c r="N3" s="34">
        <v>97.05</v>
      </c>
      <c r="O3" s="34">
        <v>0.2</v>
      </c>
      <c r="P3" s="18">
        <v>1.1000000000000001</v>
      </c>
      <c r="Q3" s="22">
        <v>6480</v>
      </c>
      <c r="R3" s="18">
        <v>4.5</v>
      </c>
      <c r="S3" s="18" t="s">
        <v>446</v>
      </c>
      <c r="T3" s="18">
        <v>0.2</v>
      </c>
      <c r="U3" s="22">
        <v>458</v>
      </c>
      <c r="V3" s="18">
        <v>24.1</v>
      </c>
      <c r="W3" s="22">
        <v>154</v>
      </c>
      <c r="X3" s="18">
        <v>0.5</v>
      </c>
      <c r="Y3" s="34">
        <v>37.200000000000003</v>
      </c>
      <c r="Z3" s="34">
        <v>11.4</v>
      </c>
      <c r="AA3" s="34">
        <v>5.62</v>
      </c>
      <c r="AB3" s="34">
        <v>7.93</v>
      </c>
      <c r="AC3" s="34">
        <v>23.1</v>
      </c>
      <c r="AD3" s="34">
        <v>21.1</v>
      </c>
      <c r="AE3" s="34">
        <v>0.2</v>
      </c>
      <c r="AF3" s="18">
        <v>14.2</v>
      </c>
      <c r="AG3" s="18">
        <v>0.2</v>
      </c>
      <c r="AH3" s="34">
        <v>2.0299999999999998</v>
      </c>
      <c r="AI3" s="22">
        <v>222</v>
      </c>
      <c r="AJ3" s="34">
        <v>0.68</v>
      </c>
      <c r="AK3" s="34">
        <v>8.3000000000000007</v>
      </c>
      <c r="AL3" s="22">
        <v>23</v>
      </c>
      <c r="AM3" s="35">
        <v>208</v>
      </c>
      <c r="AN3" s="35">
        <v>84</v>
      </c>
      <c r="AO3" s="35">
        <v>66.900000000000006</v>
      </c>
      <c r="AP3" s="49">
        <v>56.9</v>
      </c>
      <c r="AQ3" s="35">
        <v>79.099999999999994</v>
      </c>
      <c r="AR3" s="7" t="s">
        <v>443</v>
      </c>
      <c r="AS3" s="7">
        <v>12</v>
      </c>
      <c r="AT3" s="7">
        <v>19</v>
      </c>
      <c r="AU3" s="49">
        <v>31</v>
      </c>
      <c r="AV3" s="35">
        <v>2.2999999999999998</v>
      </c>
      <c r="AW3" s="7">
        <v>3110</v>
      </c>
      <c r="AX3" s="49">
        <v>1.08</v>
      </c>
      <c r="AY3" s="49">
        <v>2.17</v>
      </c>
      <c r="AZ3" s="49">
        <v>0.3</v>
      </c>
      <c r="BA3" s="35">
        <v>26.1</v>
      </c>
      <c r="BB3" s="49">
        <v>0.73</v>
      </c>
      <c r="BC3" s="49">
        <v>5.2</v>
      </c>
      <c r="BD3" s="7">
        <v>134</v>
      </c>
      <c r="BE3" s="7">
        <v>1</v>
      </c>
      <c r="BF3" s="35">
        <v>59.1</v>
      </c>
      <c r="BG3" s="49">
        <v>4.47</v>
      </c>
      <c r="BH3" s="7">
        <v>137</v>
      </c>
      <c r="BI3" s="7">
        <v>740</v>
      </c>
    </row>
    <row r="4" spans="1:61">
      <c r="A4" s="126" t="s">
        <v>469</v>
      </c>
      <c r="B4" s="4" t="s">
        <v>420</v>
      </c>
      <c r="C4" s="18">
        <v>14.4</v>
      </c>
      <c r="D4" s="34">
        <v>7.19</v>
      </c>
      <c r="E4" s="18">
        <v>10.7</v>
      </c>
      <c r="F4" s="34">
        <v>4.12</v>
      </c>
      <c r="G4" s="34" t="s">
        <v>177</v>
      </c>
      <c r="H4" s="34">
        <v>3.23</v>
      </c>
      <c r="I4" s="34">
        <v>0.13</v>
      </c>
      <c r="J4" s="34">
        <v>4.17</v>
      </c>
      <c r="K4" s="34">
        <v>2.0499999999999998</v>
      </c>
      <c r="L4" s="18">
        <v>49.8</v>
      </c>
      <c r="M4" s="34">
        <v>1.81</v>
      </c>
      <c r="N4" s="34">
        <v>97.6</v>
      </c>
      <c r="O4" s="34">
        <v>0.2</v>
      </c>
      <c r="P4" s="18">
        <v>1.3</v>
      </c>
      <c r="Q4" s="22">
        <v>6440</v>
      </c>
      <c r="R4" s="18">
        <v>4.8</v>
      </c>
      <c r="S4" s="18" t="s">
        <v>446</v>
      </c>
      <c r="T4" s="18">
        <v>0.2</v>
      </c>
      <c r="U4" s="22">
        <v>451</v>
      </c>
      <c r="V4" s="18">
        <v>24.8</v>
      </c>
      <c r="W4" s="22">
        <v>157</v>
      </c>
      <c r="X4" s="18">
        <v>0.5</v>
      </c>
      <c r="Y4" s="34">
        <v>37.1</v>
      </c>
      <c r="Z4" s="34">
        <v>11.1</v>
      </c>
      <c r="AA4" s="34">
        <v>5.27</v>
      </c>
      <c r="AB4" s="34">
        <v>7.73</v>
      </c>
      <c r="AC4" s="34">
        <v>23.3</v>
      </c>
      <c r="AD4" s="34">
        <v>21.7</v>
      </c>
      <c r="AE4" s="34">
        <v>0.3</v>
      </c>
      <c r="AF4" s="18">
        <v>14.7</v>
      </c>
      <c r="AG4" s="18">
        <v>0.3</v>
      </c>
      <c r="AH4" s="34">
        <v>2.02</v>
      </c>
      <c r="AI4" s="22">
        <v>227</v>
      </c>
      <c r="AJ4" s="34">
        <v>0.67</v>
      </c>
      <c r="AK4" s="34">
        <v>8.6999999999999993</v>
      </c>
      <c r="AL4" s="22">
        <v>22</v>
      </c>
      <c r="AM4" s="35">
        <v>209</v>
      </c>
      <c r="AN4" s="35">
        <v>85</v>
      </c>
      <c r="AO4" s="35">
        <v>65.2</v>
      </c>
      <c r="AP4" s="49">
        <v>55.9</v>
      </c>
      <c r="AQ4" s="35">
        <v>78</v>
      </c>
      <c r="AR4" s="7" t="s">
        <v>443</v>
      </c>
      <c r="AS4" s="7">
        <v>12</v>
      </c>
      <c r="AT4" s="7">
        <v>17</v>
      </c>
      <c r="AU4" s="49">
        <v>30.8</v>
      </c>
      <c r="AV4" s="35">
        <v>2.4</v>
      </c>
      <c r="AW4" s="7">
        <v>3130</v>
      </c>
      <c r="AX4" s="49">
        <v>1.1200000000000001</v>
      </c>
      <c r="AY4" s="49">
        <v>2.12</v>
      </c>
      <c r="AZ4" s="49">
        <v>0.2</v>
      </c>
      <c r="BA4" s="35">
        <v>26.6</v>
      </c>
      <c r="BB4" s="49">
        <v>0.69</v>
      </c>
      <c r="BC4" s="49">
        <v>5.0599999999999996</v>
      </c>
      <c r="BD4" s="7">
        <v>137</v>
      </c>
      <c r="BE4" s="7" t="s">
        <v>443</v>
      </c>
      <c r="BF4" s="35">
        <v>58.2</v>
      </c>
      <c r="BG4" s="49">
        <v>4.59</v>
      </c>
      <c r="BH4" s="7">
        <v>136</v>
      </c>
      <c r="BI4" s="7">
        <v>745</v>
      </c>
    </row>
    <row r="5" spans="1:61">
      <c r="A5" s="126" t="s">
        <v>469</v>
      </c>
      <c r="B5" s="4" t="s">
        <v>420</v>
      </c>
      <c r="C5" s="18">
        <v>14.6</v>
      </c>
      <c r="D5" s="34">
        <v>7.12</v>
      </c>
      <c r="E5" s="18">
        <v>10.6</v>
      </c>
      <c r="F5" s="34">
        <v>4.1100000000000003</v>
      </c>
      <c r="G5" s="34" t="s">
        <v>177</v>
      </c>
      <c r="H5" s="34">
        <v>3.25</v>
      </c>
      <c r="I5" s="34">
        <v>0.13</v>
      </c>
      <c r="J5" s="34">
        <v>4.1500000000000004</v>
      </c>
      <c r="K5" s="34">
        <v>2.0099999999999998</v>
      </c>
      <c r="L5" s="18">
        <v>49.4</v>
      </c>
      <c r="M5" s="34">
        <v>1.78</v>
      </c>
      <c r="N5" s="34">
        <v>97.15</v>
      </c>
      <c r="O5" s="34">
        <v>0.2</v>
      </c>
      <c r="P5" s="18">
        <v>1</v>
      </c>
      <c r="Q5" s="22">
        <v>6390</v>
      </c>
      <c r="R5" s="18">
        <v>4.3</v>
      </c>
      <c r="S5" s="18" t="s">
        <v>446</v>
      </c>
      <c r="T5" s="18">
        <v>0.2</v>
      </c>
      <c r="U5" s="22">
        <v>456</v>
      </c>
      <c r="V5" s="18">
        <v>24.5</v>
      </c>
      <c r="W5" s="22">
        <v>155</v>
      </c>
      <c r="X5" s="18">
        <v>0.5</v>
      </c>
      <c r="Y5" s="34">
        <v>37.799999999999997</v>
      </c>
      <c r="Z5" s="34">
        <v>11.4</v>
      </c>
      <c r="AA5" s="34">
        <v>5.48</v>
      </c>
      <c r="AB5" s="34">
        <v>7.92</v>
      </c>
      <c r="AC5" s="34">
        <v>22.6</v>
      </c>
      <c r="AD5" s="34">
        <v>21</v>
      </c>
      <c r="AE5" s="34">
        <v>0.2</v>
      </c>
      <c r="AF5" s="18">
        <v>15.1</v>
      </c>
      <c r="AG5" s="18">
        <v>0.3</v>
      </c>
      <c r="AH5" s="34">
        <v>2.12</v>
      </c>
      <c r="AI5" s="22">
        <v>220</v>
      </c>
      <c r="AJ5" s="34">
        <v>0.71</v>
      </c>
      <c r="AK5" s="34">
        <v>8.3000000000000007</v>
      </c>
      <c r="AL5" s="22">
        <v>23</v>
      </c>
      <c r="AM5" s="35">
        <v>204</v>
      </c>
      <c r="AN5" s="35">
        <v>82</v>
      </c>
      <c r="AO5" s="35">
        <v>64.8</v>
      </c>
      <c r="AP5" s="49">
        <v>55.7</v>
      </c>
      <c r="AQ5" s="35">
        <v>77.599999999999994</v>
      </c>
      <c r="AR5" s="7" t="s">
        <v>443</v>
      </c>
      <c r="AS5" s="7">
        <v>12</v>
      </c>
      <c r="AT5" s="7">
        <v>17</v>
      </c>
      <c r="AU5" s="49">
        <v>30.5</v>
      </c>
      <c r="AV5" s="35">
        <v>2.2999999999999998</v>
      </c>
      <c r="AW5" s="7">
        <v>3120</v>
      </c>
      <c r="AX5" s="49">
        <v>1.07</v>
      </c>
      <c r="AY5" s="49">
        <v>2.0699999999999998</v>
      </c>
      <c r="AZ5" s="49">
        <v>0.3</v>
      </c>
      <c r="BA5" s="35">
        <v>25.9</v>
      </c>
      <c r="BB5" s="49">
        <v>0.72</v>
      </c>
      <c r="BC5" s="49">
        <v>5.21</v>
      </c>
      <c r="BD5" s="7">
        <v>136</v>
      </c>
      <c r="BE5" s="7" t="s">
        <v>443</v>
      </c>
      <c r="BF5" s="35">
        <v>57.5</v>
      </c>
      <c r="BG5" s="49">
        <v>4.5999999999999996</v>
      </c>
      <c r="BH5" s="7">
        <v>136</v>
      </c>
      <c r="BI5" s="7">
        <v>732</v>
      </c>
    </row>
    <row r="6" spans="1:61">
      <c r="A6" s="126" t="s">
        <v>469</v>
      </c>
      <c r="B6" s="4" t="s">
        <v>420</v>
      </c>
      <c r="C6" s="18">
        <v>14.4</v>
      </c>
      <c r="D6" s="34">
        <v>7.16</v>
      </c>
      <c r="E6" s="18">
        <v>10.7</v>
      </c>
      <c r="F6" s="34">
        <v>4.2300000000000004</v>
      </c>
      <c r="G6" s="34" t="s">
        <v>177</v>
      </c>
      <c r="H6" s="34">
        <v>3.25</v>
      </c>
      <c r="I6" s="34">
        <v>0.13</v>
      </c>
      <c r="J6" s="34">
        <v>4.16</v>
      </c>
      <c r="K6" s="34">
        <v>2.0299999999999998</v>
      </c>
      <c r="L6" s="18">
        <v>49.9</v>
      </c>
      <c r="M6" s="34">
        <v>1.79</v>
      </c>
      <c r="N6" s="34">
        <v>97.75</v>
      </c>
      <c r="O6" s="34">
        <v>0.2</v>
      </c>
      <c r="P6" s="18">
        <v>1.2</v>
      </c>
      <c r="Q6" s="22">
        <v>6330</v>
      </c>
      <c r="R6" s="18">
        <v>4.5</v>
      </c>
      <c r="S6" s="18">
        <v>0.1</v>
      </c>
      <c r="T6" s="18">
        <v>0.2</v>
      </c>
      <c r="U6" s="22">
        <v>452</v>
      </c>
      <c r="V6" s="18">
        <v>24.1</v>
      </c>
      <c r="W6" s="22">
        <v>154</v>
      </c>
      <c r="X6" s="18">
        <v>0.4</v>
      </c>
      <c r="Y6" s="34">
        <v>37.299999999999997</v>
      </c>
      <c r="Z6" s="34">
        <v>11.2</v>
      </c>
      <c r="AA6" s="34">
        <v>5.51</v>
      </c>
      <c r="AB6" s="34">
        <v>7.74</v>
      </c>
      <c r="AC6" s="34">
        <v>23.7</v>
      </c>
      <c r="AD6" s="34">
        <v>20.100000000000001</v>
      </c>
      <c r="AE6" s="34">
        <v>0.2</v>
      </c>
      <c r="AF6" s="18">
        <v>14.6</v>
      </c>
      <c r="AG6" s="18">
        <v>0.2</v>
      </c>
      <c r="AH6" s="34">
        <v>2.16</v>
      </c>
      <c r="AI6" s="22">
        <v>220</v>
      </c>
      <c r="AJ6" s="34">
        <v>0.7</v>
      </c>
      <c r="AK6" s="34">
        <v>8.1999999999999993</v>
      </c>
      <c r="AL6" s="22">
        <v>23</v>
      </c>
      <c r="AM6" s="35">
        <v>207</v>
      </c>
      <c r="AN6" s="35">
        <v>83</v>
      </c>
      <c r="AO6" s="35">
        <v>65</v>
      </c>
      <c r="AP6" s="49">
        <v>56</v>
      </c>
      <c r="AQ6" s="35">
        <v>77.400000000000006</v>
      </c>
      <c r="AR6" s="7" t="s">
        <v>443</v>
      </c>
      <c r="AS6" s="7">
        <v>12</v>
      </c>
      <c r="AT6" s="7">
        <v>18</v>
      </c>
      <c r="AU6" s="49">
        <v>31.7</v>
      </c>
      <c r="AV6" s="35">
        <v>2.2000000000000002</v>
      </c>
      <c r="AW6" s="7">
        <v>3140</v>
      </c>
      <c r="AX6" s="49">
        <v>1.0900000000000001</v>
      </c>
      <c r="AY6" s="49">
        <v>2.1800000000000002</v>
      </c>
      <c r="AZ6" s="49">
        <v>0.2</v>
      </c>
      <c r="BA6" s="35">
        <v>25.7</v>
      </c>
      <c r="BB6" s="49">
        <v>0.68</v>
      </c>
      <c r="BC6" s="49">
        <v>5.3</v>
      </c>
      <c r="BD6" s="7">
        <v>136</v>
      </c>
      <c r="BE6" s="7" t="s">
        <v>443</v>
      </c>
      <c r="BF6" s="35">
        <v>57.6</v>
      </c>
      <c r="BG6" s="49">
        <v>4.5999999999999996</v>
      </c>
      <c r="BH6" s="7">
        <v>135</v>
      </c>
      <c r="BI6" s="7">
        <v>733</v>
      </c>
    </row>
    <row r="7" spans="1:61">
      <c r="A7" s="126" t="s">
        <v>469</v>
      </c>
      <c r="B7" s="4" t="s">
        <v>420</v>
      </c>
      <c r="C7" s="18">
        <v>14.2</v>
      </c>
      <c r="D7" s="34">
        <v>7.2</v>
      </c>
      <c r="E7" s="18">
        <v>10.7</v>
      </c>
      <c r="F7" s="34">
        <v>4.12</v>
      </c>
      <c r="G7" s="34" t="s">
        <v>177</v>
      </c>
      <c r="H7" s="34">
        <v>3.24</v>
      </c>
      <c r="I7" s="34">
        <v>0.13</v>
      </c>
      <c r="J7" s="34">
        <v>4.16</v>
      </c>
      <c r="K7" s="34">
        <v>2.0299999999999998</v>
      </c>
      <c r="L7" s="18">
        <v>49.9</v>
      </c>
      <c r="M7" s="34">
        <v>1.8</v>
      </c>
      <c r="N7" s="34">
        <v>97.48</v>
      </c>
      <c r="O7" s="34">
        <v>0.2</v>
      </c>
      <c r="P7" s="18">
        <v>1.1000000000000001</v>
      </c>
      <c r="Q7" s="22">
        <v>6430</v>
      </c>
      <c r="R7" s="18">
        <v>4.4000000000000004</v>
      </c>
      <c r="S7" s="18" t="s">
        <v>446</v>
      </c>
      <c r="T7" s="18">
        <v>0.2</v>
      </c>
      <c r="U7" s="22">
        <v>451</v>
      </c>
      <c r="V7" s="18">
        <v>24.7</v>
      </c>
      <c r="W7" s="22">
        <v>152</v>
      </c>
      <c r="X7" s="18">
        <v>0.4</v>
      </c>
      <c r="Y7" s="34">
        <v>36.9</v>
      </c>
      <c r="Z7" s="34">
        <v>11.2</v>
      </c>
      <c r="AA7" s="34">
        <v>5.45</v>
      </c>
      <c r="AB7" s="34">
        <v>7.88</v>
      </c>
      <c r="AC7" s="34">
        <v>22.8</v>
      </c>
      <c r="AD7" s="34">
        <v>22</v>
      </c>
      <c r="AE7" s="34">
        <v>0.2</v>
      </c>
      <c r="AF7" s="18">
        <v>14.9</v>
      </c>
      <c r="AG7" s="18">
        <v>0.2</v>
      </c>
      <c r="AH7" s="34">
        <v>2.0699999999999998</v>
      </c>
      <c r="AI7" s="22">
        <v>227</v>
      </c>
      <c r="AJ7" s="34">
        <v>0.68</v>
      </c>
      <c r="AK7" s="34">
        <v>8.3000000000000007</v>
      </c>
      <c r="AL7" s="22">
        <v>23</v>
      </c>
      <c r="AM7" s="35">
        <v>209</v>
      </c>
      <c r="AN7" s="35">
        <v>80</v>
      </c>
      <c r="AO7" s="35">
        <v>67.2</v>
      </c>
      <c r="AP7" s="49">
        <v>56.9</v>
      </c>
      <c r="AQ7" s="35">
        <v>78.5</v>
      </c>
      <c r="AR7" s="7" t="s">
        <v>443</v>
      </c>
      <c r="AS7" s="7">
        <v>12</v>
      </c>
      <c r="AT7" s="7">
        <v>19</v>
      </c>
      <c r="AU7" s="49">
        <v>31.9</v>
      </c>
      <c r="AV7" s="35">
        <v>2.2000000000000002</v>
      </c>
      <c r="AW7" s="7">
        <v>3110</v>
      </c>
      <c r="AX7" s="49">
        <v>1.0900000000000001</v>
      </c>
      <c r="AY7" s="49">
        <v>2.1800000000000002</v>
      </c>
      <c r="AZ7" s="49">
        <v>0.3</v>
      </c>
      <c r="BA7" s="35">
        <v>26.1</v>
      </c>
      <c r="BB7" s="49">
        <v>0.79</v>
      </c>
      <c r="BC7" s="49">
        <v>5.23</v>
      </c>
      <c r="BD7" s="7">
        <v>135</v>
      </c>
      <c r="BE7" s="7" t="s">
        <v>443</v>
      </c>
      <c r="BF7" s="35">
        <v>57.1</v>
      </c>
      <c r="BG7" s="49">
        <v>4.6100000000000003</v>
      </c>
      <c r="BH7" s="7">
        <v>135</v>
      </c>
      <c r="BI7" s="7">
        <v>737</v>
      </c>
    </row>
    <row r="8" spans="1:61">
      <c r="A8" s="126" t="s">
        <v>469</v>
      </c>
      <c r="B8" s="4" t="s">
        <v>420</v>
      </c>
      <c r="C8" s="18">
        <v>14.2</v>
      </c>
      <c r="D8" s="34">
        <v>7.28</v>
      </c>
      <c r="E8" s="18">
        <v>10.7</v>
      </c>
      <c r="F8" s="34">
        <v>4.13</v>
      </c>
      <c r="G8" s="34" t="s">
        <v>177</v>
      </c>
      <c r="H8" s="34">
        <v>3.28</v>
      </c>
      <c r="I8" s="34">
        <v>0.13</v>
      </c>
      <c r="J8" s="34">
        <v>4.16</v>
      </c>
      <c r="K8" s="34">
        <v>2.02</v>
      </c>
      <c r="L8" s="18">
        <v>50.1</v>
      </c>
      <c r="M8" s="34">
        <v>1.81</v>
      </c>
      <c r="N8" s="34">
        <v>97.81</v>
      </c>
      <c r="O8" s="34">
        <v>0.2</v>
      </c>
      <c r="P8" s="18">
        <v>1.1000000000000001</v>
      </c>
      <c r="Q8" s="22">
        <v>6420</v>
      </c>
      <c r="R8" s="18">
        <v>4.5</v>
      </c>
      <c r="S8" s="18" t="s">
        <v>446</v>
      </c>
      <c r="T8" s="18">
        <v>0.2</v>
      </c>
      <c r="U8" s="22">
        <v>453</v>
      </c>
      <c r="V8" s="18">
        <v>23.4</v>
      </c>
      <c r="W8" s="22">
        <v>153</v>
      </c>
      <c r="X8" s="18">
        <v>0.5</v>
      </c>
      <c r="Y8" s="34">
        <v>37.6</v>
      </c>
      <c r="Z8" s="34">
        <v>11.5</v>
      </c>
      <c r="AA8" s="34">
        <v>5.61</v>
      </c>
      <c r="AB8" s="34">
        <v>7.76</v>
      </c>
      <c r="AC8" s="34">
        <v>21.5</v>
      </c>
      <c r="AD8" s="34">
        <v>21.7</v>
      </c>
      <c r="AE8" s="34">
        <v>0.2</v>
      </c>
      <c r="AF8" s="18">
        <v>15.1</v>
      </c>
      <c r="AG8" s="18">
        <v>0.2</v>
      </c>
      <c r="AH8" s="34">
        <v>2.11</v>
      </c>
      <c r="AI8" s="22">
        <v>225</v>
      </c>
      <c r="AJ8" s="34">
        <v>0.7</v>
      </c>
      <c r="AK8" s="34">
        <v>8.6</v>
      </c>
      <c r="AL8" s="22">
        <v>22</v>
      </c>
      <c r="AM8" s="35">
        <v>209</v>
      </c>
      <c r="AN8" s="35">
        <v>83</v>
      </c>
      <c r="AO8" s="35">
        <v>65.400000000000006</v>
      </c>
      <c r="AP8" s="49">
        <v>56.4</v>
      </c>
      <c r="AQ8" s="35">
        <v>77.599999999999994</v>
      </c>
      <c r="AR8" s="7" t="s">
        <v>443</v>
      </c>
      <c r="AS8" s="7">
        <v>12</v>
      </c>
      <c r="AT8" s="7">
        <v>18</v>
      </c>
      <c r="AU8" s="49">
        <v>32.299999999999997</v>
      </c>
      <c r="AV8" s="35">
        <v>2.2000000000000002</v>
      </c>
      <c r="AW8" s="7">
        <v>3140</v>
      </c>
      <c r="AX8" s="49">
        <v>1.1599999999999999</v>
      </c>
      <c r="AY8" s="49">
        <v>2.16</v>
      </c>
      <c r="AZ8" s="49" t="s">
        <v>446</v>
      </c>
      <c r="BA8" s="35">
        <v>25.6</v>
      </c>
      <c r="BB8" s="49">
        <v>0.69</v>
      </c>
      <c r="BC8" s="49">
        <v>5.0999999999999996</v>
      </c>
      <c r="BD8" s="7">
        <v>136</v>
      </c>
      <c r="BE8" s="7" t="s">
        <v>443</v>
      </c>
      <c r="BF8" s="35">
        <v>56.1</v>
      </c>
      <c r="BG8" s="49">
        <v>4.51</v>
      </c>
      <c r="BH8" s="7">
        <v>130</v>
      </c>
      <c r="BI8" s="7">
        <v>738</v>
      </c>
    </row>
    <row r="9" spans="1:61">
      <c r="A9" s="126"/>
      <c r="B9" s="4"/>
      <c r="O9" s="34"/>
      <c r="AN9" s="35"/>
    </row>
    <row r="10" spans="1:61">
      <c r="A10" s="126" t="s">
        <v>312</v>
      </c>
      <c r="B10" s="7" t="s">
        <v>421</v>
      </c>
      <c r="C10" s="18">
        <v>9.6300000000000008</v>
      </c>
      <c r="D10" s="34">
        <v>16.7</v>
      </c>
      <c r="E10" s="18">
        <v>3.63</v>
      </c>
      <c r="F10" s="34">
        <v>2.61</v>
      </c>
      <c r="G10" s="34">
        <v>18.100000000000001</v>
      </c>
      <c r="H10" s="34">
        <v>5.22</v>
      </c>
      <c r="I10" s="34">
        <v>0.05</v>
      </c>
      <c r="J10" s="34">
        <v>1.5</v>
      </c>
      <c r="K10" s="34">
        <v>0.11</v>
      </c>
      <c r="L10" s="18">
        <v>42</v>
      </c>
      <c r="M10" s="34">
        <v>0.44</v>
      </c>
      <c r="N10" s="34">
        <v>99.99</v>
      </c>
      <c r="O10" s="34" t="s">
        <v>446</v>
      </c>
      <c r="P10" s="18">
        <v>3</v>
      </c>
      <c r="Q10" s="22">
        <v>455</v>
      </c>
      <c r="R10" s="18">
        <v>1.9</v>
      </c>
      <c r="S10" s="18">
        <v>0.2</v>
      </c>
      <c r="T10" s="18">
        <v>0.2</v>
      </c>
      <c r="U10" s="22">
        <v>54</v>
      </c>
      <c r="V10" s="18">
        <v>10.8</v>
      </c>
      <c r="W10" s="22">
        <v>57</v>
      </c>
      <c r="X10" s="18">
        <v>3.4</v>
      </c>
      <c r="Y10" s="34">
        <v>19.600000000000001</v>
      </c>
      <c r="Z10" s="34">
        <v>3.26</v>
      </c>
      <c r="AA10" s="34">
        <v>1.45</v>
      </c>
      <c r="AB10" s="34">
        <v>0.89</v>
      </c>
      <c r="AC10" s="34">
        <v>14.6</v>
      </c>
      <c r="AD10" s="34">
        <v>3.61</v>
      </c>
      <c r="AE10" s="34">
        <v>0.9</v>
      </c>
      <c r="AF10" s="18">
        <v>3.6</v>
      </c>
      <c r="AG10" s="18">
        <v>0.8</v>
      </c>
      <c r="AH10" s="34">
        <v>0.48</v>
      </c>
      <c r="AI10" s="22">
        <v>27</v>
      </c>
      <c r="AJ10" s="34">
        <v>0.14000000000000001</v>
      </c>
      <c r="AK10" s="34" t="s">
        <v>446</v>
      </c>
      <c r="AL10" s="22">
        <v>9</v>
      </c>
      <c r="AM10" s="35">
        <v>24.3</v>
      </c>
      <c r="AN10" s="35">
        <v>33</v>
      </c>
      <c r="AO10" s="35">
        <v>25.7</v>
      </c>
      <c r="AP10" s="49">
        <v>6.93</v>
      </c>
      <c r="AQ10" s="35">
        <v>91.1</v>
      </c>
      <c r="AR10" s="7">
        <v>1</v>
      </c>
      <c r="AS10" s="7">
        <v>7</v>
      </c>
      <c r="AT10" s="7">
        <v>1</v>
      </c>
      <c r="AU10" s="49">
        <v>3.9</v>
      </c>
      <c r="AV10" s="35">
        <v>1.4</v>
      </c>
      <c r="AW10" s="7">
        <v>230</v>
      </c>
      <c r="AX10" s="49">
        <v>0.67</v>
      </c>
      <c r="AY10" s="49">
        <v>0.49</v>
      </c>
      <c r="AZ10" s="49" t="s">
        <v>446</v>
      </c>
      <c r="BA10" s="35">
        <v>11</v>
      </c>
      <c r="BB10" s="49">
        <v>0.24</v>
      </c>
      <c r="BC10" s="49">
        <v>1.99</v>
      </c>
      <c r="BD10" s="7">
        <v>57</v>
      </c>
      <c r="BE10" s="7" t="s">
        <v>443</v>
      </c>
      <c r="BF10" s="35">
        <v>14.2</v>
      </c>
      <c r="BG10" s="49">
        <v>1.27</v>
      </c>
      <c r="BH10" s="7">
        <v>82</v>
      </c>
      <c r="BI10" s="7">
        <v>127</v>
      </c>
    </row>
    <row r="11" spans="1:61">
      <c r="A11" s="126" t="s">
        <v>452</v>
      </c>
      <c r="B11" s="7" t="s">
        <v>422</v>
      </c>
      <c r="C11" s="18">
        <v>9.02</v>
      </c>
      <c r="D11" s="34">
        <v>16.5</v>
      </c>
      <c r="E11" s="18">
        <v>3.34</v>
      </c>
      <c r="F11" s="34">
        <v>2.4700000000000002</v>
      </c>
      <c r="G11" s="34">
        <v>18.100000000000001</v>
      </c>
      <c r="H11" s="34">
        <v>5.19</v>
      </c>
      <c r="I11" s="34">
        <v>0.05</v>
      </c>
      <c r="J11" s="34">
        <v>1.54</v>
      </c>
      <c r="K11" s="34">
        <v>0.1</v>
      </c>
      <c r="L11" s="18">
        <v>43.3</v>
      </c>
      <c r="M11" s="34">
        <v>0.42</v>
      </c>
      <c r="N11" s="34">
        <v>100.03</v>
      </c>
      <c r="O11" s="34" t="s">
        <v>446</v>
      </c>
      <c r="P11" s="18">
        <v>2.4</v>
      </c>
      <c r="Q11" s="22">
        <v>447</v>
      </c>
      <c r="R11" s="18">
        <v>1.7</v>
      </c>
      <c r="S11" s="18">
        <v>0.2</v>
      </c>
      <c r="T11" s="18">
        <v>0.2</v>
      </c>
      <c r="U11" s="22">
        <v>52</v>
      </c>
      <c r="V11" s="18">
        <v>10.199999999999999</v>
      </c>
      <c r="W11" s="22">
        <v>51</v>
      </c>
      <c r="X11" s="18">
        <v>2.8</v>
      </c>
      <c r="Y11" s="34">
        <v>19.399999999999999</v>
      </c>
      <c r="Z11" s="34">
        <v>3.16</v>
      </c>
      <c r="AA11" s="34">
        <v>1.47</v>
      </c>
      <c r="AB11" s="34">
        <v>0.8</v>
      </c>
      <c r="AC11" s="34">
        <v>13.3</v>
      </c>
      <c r="AD11" s="34">
        <v>3.68</v>
      </c>
      <c r="AE11" s="34">
        <v>0.7</v>
      </c>
      <c r="AF11" s="18">
        <v>4.8</v>
      </c>
      <c r="AG11" s="18">
        <v>0.7</v>
      </c>
      <c r="AH11" s="34">
        <v>0.62</v>
      </c>
      <c r="AI11" s="22">
        <v>25</v>
      </c>
      <c r="AJ11" s="34">
        <v>0.19</v>
      </c>
      <c r="AK11" s="34" t="s">
        <v>446</v>
      </c>
      <c r="AL11" s="22">
        <v>8</v>
      </c>
      <c r="AM11" s="35">
        <v>23.1</v>
      </c>
      <c r="AN11" s="35">
        <v>31</v>
      </c>
      <c r="AO11" s="35">
        <v>23.4</v>
      </c>
      <c r="AP11" s="49">
        <v>6.48</v>
      </c>
      <c r="AQ11" s="35">
        <v>90.7</v>
      </c>
      <c r="AR11" s="7" t="s">
        <v>443</v>
      </c>
      <c r="AS11" s="7">
        <v>7</v>
      </c>
      <c r="AT11" s="7" t="s">
        <v>443</v>
      </c>
      <c r="AU11" s="49">
        <v>3.88</v>
      </c>
      <c r="AV11" s="35">
        <v>1.1000000000000001</v>
      </c>
      <c r="AW11" s="7">
        <v>227</v>
      </c>
      <c r="AX11" s="49">
        <v>0.64</v>
      </c>
      <c r="AY11" s="49">
        <v>0.52</v>
      </c>
      <c r="AZ11" s="49" t="s">
        <v>446</v>
      </c>
      <c r="BA11" s="35">
        <v>10.9</v>
      </c>
      <c r="BB11" s="49">
        <v>0.24</v>
      </c>
      <c r="BC11" s="49">
        <v>2.02</v>
      </c>
      <c r="BD11" s="7">
        <v>55</v>
      </c>
      <c r="BE11" s="7">
        <v>1</v>
      </c>
      <c r="BF11" s="35">
        <v>15</v>
      </c>
      <c r="BG11" s="49">
        <v>1.25</v>
      </c>
      <c r="BH11" s="7">
        <v>78</v>
      </c>
      <c r="BI11" s="7">
        <v>130</v>
      </c>
    </row>
    <row r="12" spans="1:61">
      <c r="A12" s="126"/>
      <c r="B12" s="4"/>
      <c r="O12" s="34"/>
      <c r="AN12" s="35"/>
    </row>
    <row r="13" spans="1:61">
      <c r="A13" s="126" t="s">
        <v>372</v>
      </c>
      <c r="B13" s="7" t="s">
        <v>421</v>
      </c>
      <c r="C13" s="18">
        <v>8.33</v>
      </c>
      <c r="D13" s="34">
        <v>18.899999999999999</v>
      </c>
      <c r="E13" s="18">
        <v>3.26</v>
      </c>
      <c r="F13" s="34">
        <v>2.2000000000000002</v>
      </c>
      <c r="G13" s="34">
        <v>21.3</v>
      </c>
      <c r="H13" s="34">
        <v>5.56</v>
      </c>
      <c r="I13" s="34">
        <v>0.05</v>
      </c>
      <c r="J13" s="34">
        <v>1</v>
      </c>
      <c r="K13" s="34">
        <v>0.1</v>
      </c>
      <c r="L13" s="18">
        <v>38.5</v>
      </c>
      <c r="M13" s="34">
        <v>0.44</v>
      </c>
      <c r="N13" s="34">
        <v>99.64</v>
      </c>
      <c r="O13" s="34" t="s">
        <v>446</v>
      </c>
      <c r="P13" s="18">
        <v>2.2000000000000002</v>
      </c>
      <c r="Q13" s="22">
        <v>379</v>
      </c>
      <c r="R13" s="18">
        <v>1.2</v>
      </c>
      <c r="S13" s="18">
        <v>0.1</v>
      </c>
      <c r="T13" s="18" t="s">
        <v>446</v>
      </c>
      <c r="U13" s="22">
        <v>50</v>
      </c>
      <c r="V13" s="18">
        <v>9.1</v>
      </c>
      <c r="W13" s="22">
        <v>49</v>
      </c>
      <c r="X13" s="18">
        <v>2.6</v>
      </c>
      <c r="Y13" s="34">
        <v>16</v>
      </c>
      <c r="Z13" s="34">
        <v>3</v>
      </c>
      <c r="AA13" s="34">
        <v>1.52</v>
      </c>
      <c r="AB13" s="34">
        <v>0.82</v>
      </c>
      <c r="AC13" s="34">
        <v>12.4</v>
      </c>
      <c r="AD13" s="34">
        <v>3.2</v>
      </c>
      <c r="AE13" s="34">
        <v>0.7</v>
      </c>
      <c r="AF13" s="18">
        <v>4.9000000000000004</v>
      </c>
      <c r="AG13" s="18" t="s">
        <v>446</v>
      </c>
      <c r="AH13" s="34">
        <v>0.55000000000000004</v>
      </c>
      <c r="AI13" s="22">
        <v>23</v>
      </c>
      <c r="AJ13" s="34">
        <v>0.18</v>
      </c>
      <c r="AK13" s="34" t="s">
        <v>446</v>
      </c>
      <c r="AL13" s="22">
        <v>9</v>
      </c>
      <c r="AM13" s="35">
        <v>25.1</v>
      </c>
      <c r="AN13" s="35">
        <v>34</v>
      </c>
      <c r="AO13" s="35">
        <v>22.1</v>
      </c>
      <c r="AP13" s="49">
        <v>8.33</v>
      </c>
      <c r="AQ13" s="35">
        <v>76.2</v>
      </c>
      <c r="AR13" s="7">
        <v>1</v>
      </c>
      <c r="AS13" s="7">
        <v>7</v>
      </c>
      <c r="AT13" s="7" t="s">
        <v>443</v>
      </c>
      <c r="AU13" s="49">
        <v>3.7</v>
      </c>
      <c r="AV13" s="35">
        <v>1</v>
      </c>
      <c r="AW13" s="7">
        <v>202</v>
      </c>
      <c r="AX13" s="49">
        <v>0.63</v>
      </c>
      <c r="AY13" s="49">
        <v>0.53</v>
      </c>
      <c r="AZ13" s="49" t="s">
        <v>446</v>
      </c>
      <c r="BA13" s="35">
        <v>9.8000000000000007</v>
      </c>
      <c r="BB13" s="49">
        <v>0.23</v>
      </c>
      <c r="BC13" s="49">
        <v>1.69</v>
      </c>
      <c r="BD13" s="7">
        <v>60</v>
      </c>
      <c r="BE13" s="7" t="s">
        <v>443</v>
      </c>
      <c r="BF13" s="35">
        <v>14.2</v>
      </c>
      <c r="BG13" s="49">
        <v>1.64</v>
      </c>
      <c r="BH13" s="7">
        <v>75</v>
      </c>
      <c r="BI13" s="7">
        <v>185</v>
      </c>
    </row>
    <row r="14" spans="1:61">
      <c r="A14" s="126" t="s">
        <v>453</v>
      </c>
      <c r="B14" s="7" t="s">
        <v>422</v>
      </c>
      <c r="C14" s="18">
        <v>8.44</v>
      </c>
      <c r="D14" s="34">
        <v>18.899999999999999</v>
      </c>
      <c r="E14" s="18">
        <v>3.29</v>
      </c>
      <c r="F14" s="34">
        <v>2.2000000000000002</v>
      </c>
      <c r="G14" s="34">
        <v>21.1</v>
      </c>
      <c r="H14" s="34">
        <v>5.6</v>
      </c>
      <c r="I14" s="34">
        <v>0.05</v>
      </c>
      <c r="J14" s="34">
        <v>1.01</v>
      </c>
      <c r="K14" s="34">
        <v>0.1</v>
      </c>
      <c r="L14" s="18">
        <v>38.6</v>
      </c>
      <c r="M14" s="34">
        <v>0.44</v>
      </c>
      <c r="N14" s="34">
        <v>99.73</v>
      </c>
      <c r="O14" s="34" t="s">
        <v>446</v>
      </c>
      <c r="P14" s="18">
        <v>2.1</v>
      </c>
      <c r="Q14" s="22">
        <v>375</v>
      </c>
      <c r="R14" s="18">
        <v>1.9</v>
      </c>
      <c r="S14" s="18">
        <v>0.2</v>
      </c>
      <c r="T14" s="18" t="s">
        <v>446</v>
      </c>
      <c r="U14" s="22">
        <v>49</v>
      </c>
      <c r="V14" s="18">
        <v>9.6999999999999993</v>
      </c>
      <c r="W14" s="22">
        <v>49</v>
      </c>
      <c r="X14" s="18">
        <v>2.9</v>
      </c>
      <c r="Y14" s="34">
        <v>17.7</v>
      </c>
      <c r="Z14" s="34">
        <v>3</v>
      </c>
      <c r="AA14" s="34">
        <v>1.58</v>
      </c>
      <c r="AB14" s="34">
        <v>0.76</v>
      </c>
      <c r="AC14" s="34">
        <v>12</v>
      </c>
      <c r="AD14" s="34">
        <v>3.25</v>
      </c>
      <c r="AE14" s="34">
        <v>0.7</v>
      </c>
      <c r="AF14" s="18">
        <v>5.0999999999999996</v>
      </c>
      <c r="AG14" s="18">
        <v>0.1</v>
      </c>
      <c r="AH14" s="34">
        <v>0.6</v>
      </c>
      <c r="AI14" s="22">
        <v>23</v>
      </c>
      <c r="AJ14" s="34">
        <v>0.19</v>
      </c>
      <c r="AK14" s="34" t="s">
        <v>446</v>
      </c>
      <c r="AL14" s="22">
        <v>9</v>
      </c>
      <c r="AM14" s="35">
        <v>22.8</v>
      </c>
      <c r="AN14" s="35">
        <v>33</v>
      </c>
      <c r="AO14" s="35">
        <v>22.4</v>
      </c>
      <c r="AP14" s="49">
        <v>6.7</v>
      </c>
      <c r="AQ14" s="35">
        <v>77.099999999999994</v>
      </c>
      <c r="AR14" s="7">
        <v>1</v>
      </c>
      <c r="AS14" s="7">
        <v>7</v>
      </c>
      <c r="AT14" s="7" t="s">
        <v>443</v>
      </c>
      <c r="AU14" s="49">
        <v>3.75</v>
      </c>
      <c r="AV14" s="35">
        <v>1</v>
      </c>
      <c r="AW14" s="7">
        <v>204</v>
      </c>
      <c r="AX14" s="49">
        <v>0.74</v>
      </c>
      <c r="AY14" s="49">
        <v>0.46</v>
      </c>
      <c r="AZ14" s="49" t="s">
        <v>446</v>
      </c>
      <c r="BA14" s="35">
        <v>9.77</v>
      </c>
      <c r="BB14" s="49">
        <v>0.17</v>
      </c>
      <c r="BC14" s="49">
        <v>1.71</v>
      </c>
      <c r="BD14" s="7">
        <v>65</v>
      </c>
      <c r="BE14" s="7">
        <v>1</v>
      </c>
      <c r="BF14" s="35">
        <v>14.5</v>
      </c>
      <c r="BG14" s="49">
        <v>1.57</v>
      </c>
      <c r="BH14" s="7">
        <v>77</v>
      </c>
      <c r="BI14" s="7">
        <v>186</v>
      </c>
    </row>
    <row r="15" spans="1:61">
      <c r="B15" s="4"/>
    </row>
    <row r="16" spans="1:61">
      <c r="A16" s="126" t="s">
        <v>447</v>
      </c>
      <c r="B16" s="7" t="s">
        <v>480</v>
      </c>
      <c r="C16" s="18">
        <v>11.9</v>
      </c>
      <c r="D16" s="34">
        <v>3.58</v>
      </c>
      <c r="E16" s="18">
        <v>3.92</v>
      </c>
      <c r="F16" s="34">
        <v>1.56</v>
      </c>
      <c r="G16" s="34">
        <v>0.9</v>
      </c>
      <c r="H16" s="34">
        <v>1.56</v>
      </c>
      <c r="I16" s="34">
        <v>0.06</v>
      </c>
      <c r="J16" s="34">
        <v>3.66</v>
      </c>
      <c r="K16" s="34">
        <v>0.11</v>
      </c>
      <c r="L16" s="18">
        <v>72.3</v>
      </c>
      <c r="M16" s="34">
        <v>0.38</v>
      </c>
      <c r="N16" s="34">
        <v>99.93</v>
      </c>
      <c r="O16" s="34" t="s">
        <v>446</v>
      </c>
      <c r="P16" s="18">
        <v>0.8</v>
      </c>
      <c r="Q16" s="22">
        <v>471</v>
      </c>
      <c r="R16" s="18">
        <v>1</v>
      </c>
      <c r="S16" s="18" t="s">
        <v>446</v>
      </c>
      <c r="T16" s="18">
        <v>0.2</v>
      </c>
      <c r="U16" s="22">
        <v>30</v>
      </c>
      <c r="V16" s="18">
        <v>10.7</v>
      </c>
      <c r="W16" s="22">
        <v>63</v>
      </c>
      <c r="X16" s="18">
        <v>0.5</v>
      </c>
      <c r="Y16" s="34">
        <v>24</v>
      </c>
      <c r="Z16" s="34">
        <v>1.91</v>
      </c>
      <c r="AA16" s="34">
        <v>0.97</v>
      </c>
      <c r="AB16" s="34">
        <v>0.89</v>
      </c>
      <c r="AC16" s="34">
        <v>15.1</v>
      </c>
      <c r="AD16" s="34">
        <v>2.6</v>
      </c>
      <c r="AE16" s="34">
        <v>1.1000000000000001</v>
      </c>
      <c r="AF16" s="18">
        <v>3.8</v>
      </c>
      <c r="AG16" s="18">
        <v>0.5</v>
      </c>
      <c r="AH16" s="34">
        <v>0.38</v>
      </c>
      <c r="AI16" s="22">
        <v>14</v>
      </c>
      <c r="AJ16" s="34">
        <v>0.17</v>
      </c>
      <c r="AK16" s="34" t="s">
        <v>446</v>
      </c>
      <c r="AL16" s="22">
        <v>5</v>
      </c>
      <c r="AM16" s="35">
        <v>17.2</v>
      </c>
      <c r="AN16" s="35">
        <v>31</v>
      </c>
      <c r="AO16" s="35">
        <v>12.6</v>
      </c>
      <c r="AP16" s="49">
        <v>4.82</v>
      </c>
      <c r="AQ16" s="35">
        <v>37.4</v>
      </c>
      <c r="AR16" s="7">
        <v>1</v>
      </c>
      <c r="AS16" s="7">
        <v>8</v>
      </c>
      <c r="AT16" s="7" t="s">
        <v>443</v>
      </c>
      <c r="AU16" s="49">
        <v>2.84</v>
      </c>
      <c r="AV16" s="35">
        <v>0.6</v>
      </c>
      <c r="AW16" s="7">
        <v>433</v>
      </c>
      <c r="AX16" s="49">
        <v>0.35</v>
      </c>
      <c r="AY16" s="49">
        <v>0.32</v>
      </c>
      <c r="AZ16" s="49" t="s">
        <v>446</v>
      </c>
      <c r="BA16" s="35">
        <v>2.76</v>
      </c>
      <c r="BB16" s="49">
        <v>0.18</v>
      </c>
      <c r="BC16" s="49">
        <v>0.67</v>
      </c>
      <c r="BD16" s="7">
        <v>58</v>
      </c>
      <c r="BE16" s="7" t="s">
        <v>443</v>
      </c>
      <c r="BF16" s="35">
        <v>10.199999999999999</v>
      </c>
      <c r="BG16" s="49">
        <v>1.1399999999999999</v>
      </c>
      <c r="BH16" s="7">
        <v>61</v>
      </c>
      <c r="BI16" s="7">
        <v>127</v>
      </c>
    </row>
    <row r="17" spans="1:61">
      <c r="A17" s="126" t="s">
        <v>448</v>
      </c>
      <c r="B17" s="7" t="s">
        <v>480</v>
      </c>
      <c r="C17" s="18">
        <v>12.1</v>
      </c>
      <c r="D17" s="34">
        <v>3.59</v>
      </c>
      <c r="E17" s="18">
        <v>3.95</v>
      </c>
      <c r="F17" s="34">
        <v>1.53</v>
      </c>
      <c r="G17" s="34">
        <v>0.9</v>
      </c>
      <c r="H17" s="34">
        <v>1.59</v>
      </c>
      <c r="I17" s="34">
        <v>0.06</v>
      </c>
      <c r="J17" s="34">
        <v>3.59</v>
      </c>
      <c r="K17" s="34">
        <v>0.12</v>
      </c>
      <c r="L17" s="18">
        <v>72.099999999999994</v>
      </c>
      <c r="M17" s="34">
        <v>0.38</v>
      </c>
      <c r="N17" s="34">
        <v>99.91</v>
      </c>
      <c r="O17" s="34" t="s">
        <v>446</v>
      </c>
      <c r="P17" s="18">
        <v>0.9</v>
      </c>
      <c r="Q17" s="22">
        <v>476</v>
      </c>
      <c r="R17" s="18">
        <v>1.1000000000000001</v>
      </c>
      <c r="S17" s="18" t="s">
        <v>446</v>
      </c>
      <c r="T17" s="18">
        <v>0.2</v>
      </c>
      <c r="U17" s="22">
        <v>32</v>
      </c>
      <c r="V17" s="18">
        <v>11.1</v>
      </c>
      <c r="W17" s="22">
        <v>61</v>
      </c>
      <c r="X17" s="18">
        <v>0.6</v>
      </c>
      <c r="Y17" s="34">
        <v>27.1</v>
      </c>
      <c r="Z17" s="34">
        <v>2.5099999999999998</v>
      </c>
      <c r="AA17" s="34">
        <v>1.1399999999999999</v>
      </c>
      <c r="AB17" s="34">
        <v>0.94</v>
      </c>
      <c r="AC17" s="34">
        <v>15.7</v>
      </c>
      <c r="AD17" s="34">
        <v>2.8</v>
      </c>
      <c r="AE17" s="34">
        <v>0.6</v>
      </c>
      <c r="AF17" s="18">
        <v>4.4000000000000004</v>
      </c>
      <c r="AG17" s="18">
        <v>0.5</v>
      </c>
      <c r="AH17" s="34">
        <v>0.41</v>
      </c>
      <c r="AI17" s="22">
        <v>16</v>
      </c>
      <c r="AJ17" s="34">
        <v>0.09</v>
      </c>
      <c r="AK17" s="34" t="s">
        <v>446</v>
      </c>
      <c r="AL17" s="22">
        <v>6</v>
      </c>
      <c r="AM17" s="35">
        <v>18.399999999999999</v>
      </c>
      <c r="AN17" s="35">
        <v>33</v>
      </c>
      <c r="AO17" s="35">
        <v>12.7</v>
      </c>
      <c r="AP17" s="49">
        <v>4.97</v>
      </c>
      <c r="AQ17" s="35">
        <v>38.5</v>
      </c>
      <c r="AR17" s="7" t="s">
        <v>443</v>
      </c>
      <c r="AS17" s="7">
        <v>9</v>
      </c>
      <c r="AT17" s="7">
        <v>8</v>
      </c>
      <c r="AU17" s="49">
        <v>3.29</v>
      </c>
      <c r="AV17" s="35">
        <v>0.9</v>
      </c>
      <c r="AW17" s="7">
        <v>445</v>
      </c>
      <c r="AX17" s="49">
        <v>0.3</v>
      </c>
      <c r="AY17" s="49">
        <v>0.42</v>
      </c>
      <c r="AZ17" s="49">
        <v>0.3</v>
      </c>
      <c r="BA17" s="35">
        <v>3.39</v>
      </c>
      <c r="BB17" s="49">
        <v>0.19</v>
      </c>
      <c r="BC17" s="49">
        <v>0.74</v>
      </c>
      <c r="BD17" s="7">
        <v>63</v>
      </c>
      <c r="BE17" s="7" t="s">
        <v>443</v>
      </c>
      <c r="BF17" s="35">
        <v>10.9</v>
      </c>
      <c r="BG17" s="49">
        <v>1.07</v>
      </c>
      <c r="BH17" s="7">
        <v>57</v>
      </c>
      <c r="BI17" s="7">
        <v>138</v>
      </c>
    </row>
    <row r="18" spans="1:61">
      <c r="A18" s="126" t="s">
        <v>449</v>
      </c>
      <c r="B18" s="7" t="s">
        <v>480</v>
      </c>
      <c r="C18" s="18">
        <v>12.1</v>
      </c>
      <c r="D18" s="34">
        <v>3.66</v>
      </c>
      <c r="E18" s="18">
        <v>4</v>
      </c>
      <c r="F18" s="34">
        <v>1.53</v>
      </c>
      <c r="G18" s="34">
        <v>0.8</v>
      </c>
      <c r="H18" s="34">
        <v>1.62</v>
      </c>
      <c r="I18" s="34">
        <v>0.06</v>
      </c>
      <c r="J18" s="34">
        <v>3.58</v>
      </c>
      <c r="K18" s="34">
        <v>0.13</v>
      </c>
      <c r="L18" s="18">
        <v>72.2</v>
      </c>
      <c r="M18" s="34">
        <v>0.38</v>
      </c>
      <c r="N18" s="34">
        <v>100.06</v>
      </c>
      <c r="O18" s="34" t="s">
        <v>446</v>
      </c>
      <c r="P18" s="18">
        <v>0.8</v>
      </c>
      <c r="Q18" s="22">
        <v>474</v>
      </c>
      <c r="R18" s="18">
        <v>1.6</v>
      </c>
      <c r="S18" s="18" t="s">
        <v>446</v>
      </c>
      <c r="T18" s="18" t="s">
        <v>446</v>
      </c>
      <c r="U18" s="22">
        <v>31</v>
      </c>
      <c r="V18" s="18">
        <v>10.5</v>
      </c>
      <c r="W18" s="22">
        <v>59</v>
      </c>
      <c r="X18" s="18">
        <v>0.8</v>
      </c>
      <c r="Y18" s="34">
        <v>26.1</v>
      </c>
      <c r="Z18" s="34">
        <v>2.27</v>
      </c>
      <c r="AA18" s="34">
        <v>1.08</v>
      </c>
      <c r="AB18" s="34">
        <v>0.82</v>
      </c>
      <c r="AC18" s="34">
        <v>14.6</v>
      </c>
      <c r="AD18" s="34">
        <v>2.84</v>
      </c>
      <c r="AE18" s="34">
        <v>1.2</v>
      </c>
      <c r="AF18" s="18">
        <v>4.0999999999999996</v>
      </c>
      <c r="AG18" s="18">
        <v>1</v>
      </c>
      <c r="AH18" s="34">
        <v>0.34</v>
      </c>
      <c r="AI18" s="22">
        <v>15</v>
      </c>
      <c r="AJ18" s="34">
        <v>0.18</v>
      </c>
      <c r="AK18" s="34" t="s">
        <v>446</v>
      </c>
      <c r="AL18" s="22">
        <v>5</v>
      </c>
      <c r="AM18" s="35">
        <v>17.399999999999999</v>
      </c>
      <c r="AN18" s="35">
        <v>33</v>
      </c>
      <c r="AO18" s="35">
        <v>14.4</v>
      </c>
      <c r="AP18" s="49">
        <v>5.03</v>
      </c>
      <c r="AQ18" s="35">
        <v>37.200000000000003</v>
      </c>
      <c r="AR18" s="7" t="s">
        <v>443</v>
      </c>
      <c r="AS18" s="7">
        <v>9</v>
      </c>
      <c r="AT18" s="7">
        <v>5</v>
      </c>
      <c r="AU18" s="49">
        <v>3.55</v>
      </c>
      <c r="AV18" s="35">
        <v>0.8</v>
      </c>
      <c r="AW18" s="7">
        <v>432</v>
      </c>
      <c r="AX18" s="49">
        <v>0.37</v>
      </c>
      <c r="AY18" s="49">
        <v>0.35</v>
      </c>
      <c r="AZ18" s="49" t="s">
        <v>446</v>
      </c>
      <c r="BA18" s="35">
        <v>2.82</v>
      </c>
      <c r="BB18" s="49">
        <v>0.19</v>
      </c>
      <c r="BC18" s="49">
        <v>0.95</v>
      </c>
      <c r="BD18" s="7">
        <v>60</v>
      </c>
      <c r="BE18" s="7" t="s">
        <v>443</v>
      </c>
      <c r="BF18" s="35">
        <v>10.7</v>
      </c>
      <c r="BG18" s="49">
        <v>1.05</v>
      </c>
      <c r="BH18" s="7">
        <v>63</v>
      </c>
      <c r="BI18" s="7">
        <v>142</v>
      </c>
    </row>
    <row r="19" spans="1:61">
      <c r="A19" s="161" t="s">
        <v>450</v>
      </c>
      <c r="B19" s="69" t="s">
        <v>480</v>
      </c>
      <c r="C19" s="71">
        <v>12</v>
      </c>
      <c r="D19" s="102">
        <v>3.64</v>
      </c>
      <c r="E19" s="71">
        <v>3.97</v>
      </c>
      <c r="F19" s="102">
        <v>1.53</v>
      </c>
      <c r="G19" s="102">
        <v>0.9</v>
      </c>
      <c r="H19" s="102">
        <v>1.6</v>
      </c>
      <c r="I19" s="102">
        <v>0.06</v>
      </c>
      <c r="J19" s="102">
        <v>3.6</v>
      </c>
      <c r="K19" s="102">
        <v>0.12</v>
      </c>
      <c r="L19" s="71">
        <v>72.099999999999994</v>
      </c>
      <c r="M19" s="102">
        <v>0.38</v>
      </c>
      <c r="N19" s="102">
        <v>99.9</v>
      </c>
      <c r="O19" s="102" t="s">
        <v>446</v>
      </c>
      <c r="P19" s="71">
        <v>1</v>
      </c>
      <c r="Q19" s="93">
        <v>482</v>
      </c>
      <c r="R19" s="71">
        <v>0.7</v>
      </c>
      <c r="S19" s="71" t="s">
        <v>446</v>
      </c>
      <c r="T19" s="71" t="s">
        <v>446</v>
      </c>
      <c r="U19" s="93">
        <v>29</v>
      </c>
      <c r="V19" s="71">
        <v>10.3</v>
      </c>
      <c r="W19" s="93">
        <v>61</v>
      </c>
      <c r="X19" s="71">
        <v>0.7</v>
      </c>
      <c r="Y19" s="102">
        <v>25.2</v>
      </c>
      <c r="Z19" s="102">
        <v>2.3199999999999998</v>
      </c>
      <c r="AA19" s="102">
        <v>0.98</v>
      </c>
      <c r="AB19" s="102">
        <v>0.95</v>
      </c>
      <c r="AC19" s="102">
        <v>13.7</v>
      </c>
      <c r="AD19" s="102">
        <v>2.46</v>
      </c>
      <c r="AE19" s="102">
        <v>1</v>
      </c>
      <c r="AF19" s="71">
        <v>4</v>
      </c>
      <c r="AG19" s="71">
        <v>0.8</v>
      </c>
      <c r="AH19" s="102">
        <v>0.4</v>
      </c>
      <c r="AI19" s="93">
        <v>14</v>
      </c>
      <c r="AJ19" s="102">
        <v>0.17</v>
      </c>
      <c r="AK19" s="102" t="s">
        <v>446</v>
      </c>
      <c r="AL19" s="93">
        <v>5</v>
      </c>
      <c r="AM19" s="72">
        <v>17.899999999999999</v>
      </c>
      <c r="AN19" s="72">
        <v>35</v>
      </c>
      <c r="AO19" s="72">
        <v>12.6</v>
      </c>
      <c r="AP19" s="73">
        <v>4.8</v>
      </c>
      <c r="AQ19" s="72">
        <v>36.200000000000003</v>
      </c>
      <c r="AR19" s="69">
        <v>2</v>
      </c>
      <c r="AS19" s="69">
        <v>8</v>
      </c>
      <c r="AT19" s="69">
        <v>7</v>
      </c>
      <c r="AU19" s="73">
        <v>3.09</v>
      </c>
      <c r="AV19" s="72">
        <v>0.7</v>
      </c>
      <c r="AW19" s="69">
        <v>430</v>
      </c>
      <c r="AX19" s="73">
        <v>0.35</v>
      </c>
      <c r="AY19" s="73">
        <v>0.4</v>
      </c>
      <c r="AZ19" s="73" t="s">
        <v>446</v>
      </c>
      <c r="BA19" s="72">
        <v>2.9</v>
      </c>
      <c r="BB19" s="73">
        <v>0.13</v>
      </c>
      <c r="BC19" s="73">
        <v>0.69</v>
      </c>
      <c r="BD19" s="69">
        <v>58</v>
      </c>
      <c r="BE19" s="69" t="s">
        <v>443</v>
      </c>
      <c r="BF19" s="72">
        <v>10.7</v>
      </c>
      <c r="BG19" s="73">
        <v>0.9</v>
      </c>
      <c r="BH19" s="69">
        <v>60</v>
      </c>
      <c r="BI19" s="69">
        <v>138</v>
      </c>
    </row>
    <row r="20" spans="1:61">
      <c r="A20" s="126"/>
      <c r="O20" s="34"/>
      <c r="AN20" s="35"/>
    </row>
    <row r="21" spans="1:61">
      <c r="A21" s="126"/>
      <c r="O21" s="22"/>
      <c r="AN21" s="7"/>
    </row>
    <row r="22" spans="1:61">
      <c r="A22" s="126"/>
      <c r="O22" s="22"/>
      <c r="AN22" s="7"/>
    </row>
    <row r="23" spans="1:61">
      <c r="A23" s="126"/>
      <c r="O23" s="22"/>
      <c r="AN23" s="7"/>
    </row>
    <row r="24" spans="1:61">
      <c r="A24" s="126"/>
      <c r="O24" s="22"/>
      <c r="AN24" s="7"/>
    </row>
    <row r="25" spans="1:61">
      <c r="A25" s="126"/>
      <c r="O25" s="22"/>
      <c r="AN25" s="7"/>
    </row>
    <row r="26" spans="1:61">
      <c r="A26" s="126"/>
      <c r="O26" s="22"/>
      <c r="AN26" s="7"/>
    </row>
    <row r="27" spans="1:61">
      <c r="A27" s="126"/>
      <c r="O27" s="22"/>
      <c r="AN27" s="7"/>
    </row>
    <row r="28" spans="1:61">
      <c r="A28" s="126"/>
      <c r="O28" s="22"/>
      <c r="AN28" s="7"/>
    </row>
    <row r="29" spans="1:61">
      <c r="A29" s="126"/>
      <c r="O29" s="22"/>
      <c r="AN29" s="7"/>
    </row>
    <row r="30" spans="1:61">
      <c r="A30" s="126"/>
      <c r="O30" s="22"/>
      <c r="AN30" s="7"/>
    </row>
    <row r="31" spans="1:61">
      <c r="A31" s="126"/>
      <c r="O31" s="22"/>
      <c r="AN31" s="7"/>
    </row>
    <row r="32" spans="1:61">
      <c r="A32" s="126"/>
      <c r="O32" s="22"/>
      <c r="AN32" s="7"/>
    </row>
    <row r="33" spans="1:40">
      <c r="A33" s="126"/>
      <c r="O33" s="22"/>
      <c r="AN33" s="7"/>
    </row>
    <row r="34" spans="1:40">
      <c r="A34" s="126"/>
      <c r="O34" s="22"/>
      <c r="AN34" s="7"/>
    </row>
    <row r="35" spans="1:40">
      <c r="A35" s="126"/>
      <c r="O35" s="22"/>
      <c r="AN35" s="7"/>
    </row>
    <row r="36" spans="1:40">
      <c r="A36" s="126"/>
      <c r="O36" s="22"/>
      <c r="AN36" s="7"/>
    </row>
    <row r="37" spans="1:40">
      <c r="A37" s="126"/>
      <c r="O37" s="22"/>
      <c r="AN37" s="7"/>
    </row>
    <row r="38" spans="1:40">
      <c r="A38" s="126"/>
      <c r="O38" s="22"/>
      <c r="AN38" s="7"/>
    </row>
    <row r="39" spans="1:40">
      <c r="A39" s="126"/>
      <c r="O39" s="22"/>
      <c r="AN39" s="7"/>
    </row>
    <row r="40" spans="1:40">
      <c r="A40" s="126"/>
      <c r="O40" s="22"/>
      <c r="AN40" s="7"/>
    </row>
    <row r="41" spans="1:40">
      <c r="A41" s="126"/>
      <c r="O41" s="22"/>
      <c r="AN41" s="7"/>
    </row>
    <row r="42" spans="1:40">
      <c r="A42" s="126"/>
      <c r="O42" s="22"/>
      <c r="AN42" s="7"/>
    </row>
    <row r="43" spans="1:40">
      <c r="A43" s="126"/>
      <c r="O43" s="22"/>
      <c r="AN43" s="7"/>
    </row>
    <row r="44" spans="1:40">
      <c r="A44" s="126"/>
      <c r="B44" s="119"/>
      <c r="C44" s="111"/>
    </row>
    <row r="45" spans="1:40">
      <c r="A45" s="126"/>
      <c r="B45" s="119"/>
      <c r="C45" s="111"/>
    </row>
    <row r="46" spans="1:40">
      <c r="A46" s="126"/>
      <c r="B46" s="4"/>
      <c r="C46" s="111"/>
    </row>
    <row r="47" spans="1:40">
      <c r="A47" s="126"/>
      <c r="B47" s="119"/>
      <c r="C47" s="111"/>
    </row>
    <row r="48" spans="1:40">
      <c r="A48" s="126"/>
      <c r="B48" s="119"/>
      <c r="C48" s="111"/>
    </row>
    <row r="49" spans="1:13">
      <c r="A49" s="126"/>
      <c r="B49" s="4"/>
      <c r="C49" s="111"/>
    </row>
    <row r="50" spans="1:13">
      <c r="A50" s="126"/>
      <c r="B50" s="119"/>
      <c r="C50" s="111"/>
    </row>
    <row r="51" spans="1:13">
      <c r="A51" s="126"/>
      <c r="B51" s="119"/>
      <c r="C51" s="111"/>
    </row>
    <row r="52" spans="1:13">
      <c r="A52" s="126"/>
      <c r="B52" s="4"/>
      <c r="C52" s="111"/>
    </row>
    <row r="53" spans="1:13">
      <c r="A53" s="126"/>
      <c r="B53" s="119"/>
      <c r="C53" s="111"/>
    </row>
    <row r="54" spans="1:13">
      <c r="A54" s="126"/>
      <c r="B54" s="119"/>
      <c r="C54" s="111"/>
    </row>
    <row r="55" spans="1:13">
      <c r="A55" s="126"/>
      <c r="B55" s="4"/>
      <c r="C55" s="111"/>
    </row>
    <row r="56" spans="1:13">
      <c r="A56" s="126"/>
      <c r="B56" s="119"/>
      <c r="C56" s="111"/>
    </row>
    <row r="57" spans="1:13">
      <c r="A57" s="126"/>
      <c r="B57" s="119"/>
      <c r="C57" s="111"/>
    </row>
    <row r="58" spans="1:13">
      <c r="A58" s="126"/>
      <c r="B58" s="4"/>
      <c r="C58" s="111"/>
    </row>
    <row r="59" spans="1:13">
      <c r="A59" s="126"/>
      <c r="B59" s="119"/>
      <c r="C59" s="111"/>
    </row>
    <row r="60" spans="1:13">
      <c r="A60" s="126"/>
      <c r="B60" s="119"/>
      <c r="C60" s="111"/>
    </row>
    <row r="61" spans="1:13">
      <c r="A61" s="126"/>
      <c r="B61" s="4"/>
      <c r="C61" s="111"/>
    </row>
    <row r="62" spans="1:13">
      <c r="A62" s="126"/>
      <c r="B62" s="119"/>
      <c r="C62" s="120"/>
      <c r="D62" s="121"/>
      <c r="E62" s="122"/>
      <c r="F62" s="110"/>
      <c r="G62" s="121"/>
      <c r="H62" s="121"/>
      <c r="I62" s="110"/>
      <c r="J62" s="110"/>
      <c r="K62" s="121"/>
      <c r="L62" s="122"/>
      <c r="M62" s="121"/>
    </row>
    <row r="63" spans="1:13">
      <c r="A63" s="126"/>
      <c r="B63" s="119"/>
      <c r="C63" s="111"/>
    </row>
    <row r="64" spans="1:13">
      <c r="A64" s="126"/>
      <c r="B64" s="7"/>
      <c r="C64" s="111"/>
    </row>
    <row r="65" spans="1:61">
      <c r="A65" s="126"/>
      <c r="B65" s="7"/>
      <c r="C65" s="111"/>
    </row>
    <row r="66" spans="1:61">
      <c r="A66" s="126"/>
      <c r="B66" s="7"/>
      <c r="C66" s="111"/>
    </row>
    <row r="67" spans="1:61">
      <c r="A67" s="126"/>
      <c r="B67" s="7"/>
      <c r="C67" s="111"/>
    </row>
    <row r="68" spans="1:61">
      <c r="A68" s="126"/>
      <c r="B68" s="7"/>
      <c r="C68" s="111"/>
    </row>
    <row r="69" spans="1:61">
      <c r="A69" s="126"/>
      <c r="B69" s="7"/>
      <c r="C69" s="111"/>
    </row>
    <row r="70" spans="1:61">
      <c r="A70" s="126"/>
      <c r="B70" s="7"/>
      <c r="C70" s="111"/>
    </row>
    <row r="71" spans="1:61">
      <c r="A71" s="126"/>
      <c r="B71" s="7"/>
      <c r="C71" s="111"/>
    </row>
    <row r="72" spans="1:61">
      <c r="A72" s="126"/>
      <c r="B72" s="7"/>
      <c r="C72" s="111"/>
    </row>
    <row r="73" spans="1:61">
      <c r="A73" s="126"/>
      <c r="B73" s="7"/>
      <c r="C73" s="111"/>
    </row>
    <row r="74" spans="1:61">
      <c r="A74" s="126"/>
      <c r="B74" s="7"/>
      <c r="C74" s="111"/>
    </row>
    <row r="75" spans="1:61">
      <c r="A75" s="126"/>
      <c r="B75" s="7"/>
      <c r="C75" s="111"/>
    </row>
    <row r="76" spans="1:61">
      <c r="A76" s="126"/>
      <c r="B76" s="7"/>
      <c r="C76" s="111"/>
    </row>
    <row r="77" spans="1:61">
      <c r="A77" s="126"/>
      <c r="B77" s="7"/>
      <c r="C77" s="111"/>
    </row>
    <row r="78" spans="1:61">
      <c r="A78" s="126"/>
      <c r="B78" s="7"/>
      <c r="C78" s="111"/>
    </row>
    <row r="79" spans="1:61" s="4" customFormat="1">
      <c r="A79" s="126"/>
      <c r="C79" s="18"/>
      <c r="D79" s="34"/>
      <c r="E79" s="18"/>
      <c r="F79" s="34"/>
      <c r="G79" s="34"/>
      <c r="H79" s="34"/>
      <c r="I79" s="34"/>
      <c r="J79" s="34"/>
      <c r="K79" s="34"/>
      <c r="L79" s="18"/>
      <c r="M79" s="34"/>
      <c r="N79" s="34"/>
      <c r="O79" s="6"/>
      <c r="P79" s="18"/>
      <c r="Q79" s="22"/>
      <c r="R79" s="18"/>
      <c r="S79" s="18"/>
      <c r="T79" s="18"/>
      <c r="U79" s="22"/>
      <c r="V79" s="18"/>
      <c r="W79" s="22"/>
      <c r="X79" s="18"/>
      <c r="Y79" s="34"/>
      <c r="Z79" s="34"/>
      <c r="AA79" s="34"/>
      <c r="AB79" s="34"/>
      <c r="AC79" s="34"/>
      <c r="AD79" s="34"/>
      <c r="AE79" s="34"/>
      <c r="AF79" s="18"/>
      <c r="AG79" s="18"/>
      <c r="AH79" s="34"/>
      <c r="AI79" s="22"/>
      <c r="AJ79" s="34"/>
      <c r="AK79" s="34"/>
      <c r="AL79" s="22"/>
      <c r="AM79" s="35"/>
      <c r="AO79" s="35"/>
      <c r="AP79" s="49"/>
      <c r="AQ79" s="35"/>
      <c r="AR79" s="7"/>
      <c r="AS79" s="7"/>
      <c r="AT79" s="7"/>
      <c r="AU79" s="49"/>
      <c r="AV79" s="35"/>
      <c r="AW79" s="7"/>
      <c r="AX79" s="49"/>
      <c r="AY79" s="49"/>
      <c r="AZ79" s="49"/>
      <c r="BA79" s="35"/>
      <c r="BB79" s="49"/>
      <c r="BC79" s="49"/>
      <c r="BD79" s="7"/>
      <c r="BE79" s="7"/>
      <c r="BF79" s="35"/>
      <c r="BG79" s="49"/>
      <c r="BH79" s="7"/>
      <c r="BI79" s="7"/>
    </row>
    <row r="80" spans="1:61" s="4" customFormat="1">
      <c r="A80" s="126"/>
      <c r="C80" s="18"/>
      <c r="D80" s="34"/>
      <c r="E80" s="18"/>
      <c r="F80" s="34"/>
      <c r="G80" s="34"/>
      <c r="H80" s="34"/>
      <c r="I80" s="34"/>
      <c r="J80" s="34"/>
      <c r="K80" s="34"/>
      <c r="L80" s="18"/>
      <c r="M80" s="34"/>
      <c r="N80" s="34"/>
      <c r="O80" s="6"/>
      <c r="P80" s="18"/>
      <c r="Q80" s="22"/>
      <c r="R80" s="18"/>
      <c r="S80" s="18"/>
      <c r="T80" s="18"/>
      <c r="U80" s="22"/>
      <c r="V80" s="18"/>
      <c r="W80" s="22"/>
      <c r="X80" s="18"/>
      <c r="Y80" s="34"/>
      <c r="Z80" s="34"/>
      <c r="AA80" s="34"/>
      <c r="AB80" s="34"/>
      <c r="AC80" s="34"/>
      <c r="AD80" s="34"/>
      <c r="AE80" s="34"/>
      <c r="AF80" s="18"/>
      <c r="AG80" s="18"/>
      <c r="AH80" s="34"/>
      <c r="AI80" s="22"/>
      <c r="AJ80" s="34"/>
      <c r="AK80" s="34"/>
      <c r="AL80" s="22"/>
      <c r="AM80" s="35"/>
      <c r="AO80" s="35"/>
      <c r="AP80" s="49"/>
      <c r="AQ80" s="35"/>
      <c r="AR80" s="7"/>
      <c r="AS80" s="7"/>
      <c r="AT80" s="7"/>
      <c r="AU80" s="49"/>
      <c r="AV80" s="35"/>
      <c r="AW80" s="7"/>
      <c r="AX80" s="49"/>
      <c r="AY80" s="49"/>
      <c r="AZ80" s="49"/>
      <c r="BA80" s="35"/>
      <c r="BB80" s="49"/>
      <c r="BC80" s="49"/>
      <c r="BD80" s="7"/>
      <c r="BE80" s="7"/>
      <c r="BF80" s="35"/>
      <c r="BG80" s="49"/>
      <c r="BH80" s="7"/>
      <c r="BI80" s="7"/>
    </row>
    <row r="81" spans="1:61">
      <c r="A81" s="126"/>
      <c r="B81" s="4"/>
    </row>
    <row r="82" spans="1:61" s="4" customFormat="1">
      <c r="A82" s="126"/>
      <c r="C82" s="18"/>
      <c r="D82" s="34"/>
      <c r="E82" s="18"/>
      <c r="F82" s="34"/>
      <c r="G82" s="34"/>
      <c r="H82" s="34"/>
      <c r="I82" s="34"/>
      <c r="J82" s="34"/>
      <c r="K82" s="34"/>
      <c r="L82" s="18"/>
      <c r="M82" s="34"/>
      <c r="N82" s="34"/>
      <c r="O82" s="6"/>
      <c r="P82" s="18"/>
      <c r="Q82" s="22"/>
      <c r="R82" s="18"/>
      <c r="S82" s="18"/>
      <c r="T82" s="18"/>
      <c r="U82" s="22"/>
      <c r="V82" s="18"/>
      <c r="W82" s="22"/>
      <c r="X82" s="18"/>
      <c r="Y82" s="34"/>
      <c r="Z82" s="34"/>
      <c r="AA82" s="34"/>
      <c r="AB82" s="34"/>
      <c r="AC82" s="34"/>
      <c r="AD82" s="34"/>
      <c r="AE82" s="34"/>
      <c r="AF82" s="18"/>
      <c r="AG82" s="18"/>
      <c r="AH82" s="34"/>
      <c r="AI82" s="22"/>
      <c r="AJ82" s="34"/>
      <c r="AK82" s="34"/>
      <c r="AL82" s="22"/>
      <c r="AM82" s="35"/>
      <c r="AO82" s="35"/>
      <c r="AP82" s="49"/>
      <c r="AQ82" s="35"/>
      <c r="AR82" s="7"/>
      <c r="AS82" s="7"/>
      <c r="AT82" s="7"/>
      <c r="AU82" s="49"/>
      <c r="AV82" s="35"/>
      <c r="AW82" s="7"/>
      <c r="AX82" s="49"/>
      <c r="AY82" s="49"/>
      <c r="AZ82" s="49"/>
      <c r="BA82" s="35"/>
      <c r="BB82" s="49"/>
      <c r="BC82" s="49"/>
      <c r="BD82" s="7"/>
      <c r="BE82" s="7"/>
      <c r="BF82" s="35"/>
      <c r="BG82" s="49"/>
      <c r="BH82" s="7"/>
      <c r="BI82" s="7"/>
    </row>
    <row r="83" spans="1:61" s="4" customFormat="1">
      <c r="A83" s="126"/>
      <c r="C83" s="18"/>
      <c r="D83" s="34"/>
      <c r="E83" s="18"/>
      <c r="F83" s="34"/>
      <c r="G83" s="34"/>
      <c r="H83" s="34"/>
      <c r="I83" s="34"/>
      <c r="J83" s="34"/>
      <c r="K83" s="34"/>
      <c r="L83" s="18"/>
      <c r="M83" s="34"/>
      <c r="N83" s="34"/>
      <c r="O83" s="6"/>
      <c r="P83" s="18"/>
      <c r="Q83" s="22"/>
      <c r="R83" s="18"/>
      <c r="S83" s="18"/>
      <c r="T83" s="18"/>
      <c r="U83" s="22"/>
      <c r="V83" s="18"/>
      <c r="W83" s="22"/>
      <c r="X83" s="18"/>
      <c r="Y83" s="34"/>
      <c r="Z83" s="34"/>
      <c r="AA83" s="34"/>
      <c r="AB83" s="34"/>
      <c r="AC83" s="34"/>
      <c r="AD83" s="34"/>
      <c r="AE83" s="34"/>
      <c r="AF83" s="18"/>
      <c r="AG83" s="18"/>
      <c r="AH83" s="34"/>
      <c r="AI83" s="22"/>
      <c r="AJ83" s="34"/>
      <c r="AK83" s="34"/>
      <c r="AL83" s="22"/>
      <c r="AM83" s="35"/>
      <c r="AO83" s="35"/>
      <c r="AP83" s="49"/>
      <c r="AQ83" s="35"/>
      <c r="AR83" s="7"/>
      <c r="AS83" s="7"/>
      <c r="AT83" s="7"/>
      <c r="AU83" s="49"/>
      <c r="AV83" s="35"/>
      <c r="AW83" s="7"/>
      <c r="AX83" s="49"/>
      <c r="AY83" s="49"/>
      <c r="AZ83" s="49"/>
      <c r="BA83" s="35"/>
      <c r="BB83" s="49"/>
      <c r="BC83" s="49"/>
      <c r="BD83" s="7"/>
      <c r="BE83" s="7"/>
      <c r="BF83" s="35"/>
      <c r="BG83" s="49"/>
      <c r="BH83" s="7"/>
      <c r="BI83" s="7"/>
    </row>
    <row r="84" spans="1:61">
      <c r="A84" s="126"/>
      <c r="B84" s="4"/>
    </row>
    <row r="85" spans="1:61" s="4" customFormat="1">
      <c r="A85" s="126"/>
      <c r="C85" s="18"/>
      <c r="D85" s="34"/>
      <c r="E85" s="18"/>
      <c r="F85" s="34"/>
      <c r="G85" s="34"/>
      <c r="H85" s="34"/>
      <c r="I85" s="34"/>
      <c r="J85" s="34"/>
      <c r="K85" s="34"/>
      <c r="L85" s="18"/>
      <c r="M85" s="34"/>
      <c r="N85" s="34"/>
      <c r="O85" s="6"/>
      <c r="P85" s="18"/>
      <c r="Q85" s="22"/>
      <c r="R85" s="18"/>
      <c r="S85" s="18"/>
      <c r="T85" s="18"/>
      <c r="U85" s="22"/>
      <c r="V85" s="18"/>
      <c r="W85" s="22"/>
      <c r="X85" s="18"/>
      <c r="Y85" s="34"/>
      <c r="Z85" s="34"/>
      <c r="AA85" s="34"/>
      <c r="AB85" s="34"/>
      <c r="AC85" s="34"/>
      <c r="AD85" s="34"/>
      <c r="AE85" s="34"/>
      <c r="AF85" s="18"/>
      <c r="AG85" s="18"/>
      <c r="AH85" s="34"/>
      <c r="AI85" s="22"/>
      <c r="AJ85" s="34"/>
      <c r="AK85" s="34"/>
      <c r="AL85" s="22"/>
      <c r="AM85" s="35"/>
      <c r="AO85" s="35"/>
      <c r="AP85" s="49"/>
      <c r="AQ85" s="35"/>
      <c r="AR85" s="7"/>
      <c r="AS85" s="7"/>
      <c r="AT85" s="7"/>
      <c r="AU85" s="49"/>
      <c r="AV85" s="35"/>
      <c r="AW85" s="7"/>
      <c r="AX85" s="49"/>
      <c r="AY85" s="49"/>
      <c r="AZ85" s="49"/>
      <c r="BA85" s="35"/>
      <c r="BB85" s="49"/>
      <c r="BC85" s="49"/>
      <c r="BD85" s="7"/>
      <c r="BE85" s="7"/>
      <c r="BF85" s="35"/>
      <c r="BG85" s="49"/>
      <c r="BH85" s="7"/>
      <c r="BI85" s="7"/>
    </row>
    <row r="86" spans="1:61" s="4" customFormat="1">
      <c r="A86" s="126"/>
      <c r="C86" s="18"/>
      <c r="D86" s="34"/>
      <c r="E86" s="18"/>
      <c r="F86" s="34"/>
      <c r="G86" s="34"/>
      <c r="H86" s="34"/>
      <c r="I86" s="34"/>
      <c r="J86" s="34"/>
      <c r="K86" s="34"/>
      <c r="L86" s="18"/>
      <c r="M86" s="34"/>
      <c r="N86" s="34"/>
      <c r="O86" s="6"/>
      <c r="P86" s="18"/>
      <c r="Q86" s="22"/>
      <c r="R86" s="18"/>
      <c r="S86" s="18"/>
      <c r="T86" s="18"/>
      <c r="U86" s="22"/>
      <c r="V86" s="18"/>
      <c r="W86" s="22"/>
      <c r="X86" s="18"/>
      <c r="Y86" s="34"/>
      <c r="Z86" s="34"/>
      <c r="AA86" s="34"/>
      <c r="AB86" s="34"/>
      <c r="AC86" s="34"/>
      <c r="AD86" s="34"/>
      <c r="AE86" s="34"/>
      <c r="AF86" s="18"/>
      <c r="AG86" s="18"/>
      <c r="AH86" s="34"/>
      <c r="AI86" s="22"/>
      <c r="AJ86" s="34"/>
      <c r="AK86" s="34"/>
      <c r="AL86" s="22"/>
      <c r="AM86" s="35"/>
      <c r="AO86" s="35"/>
      <c r="AP86" s="49"/>
      <c r="AQ86" s="35"/>
      <c r="AR86" s="7"/>
      <c r="AS86" s="7"/>
      <c r="AT86" s="7"/>
      <c r="AU86" s="49"/>
      <c r="AV86" s="35"/>
      <c r="AW86" s="7"/>
      <c r="AX86" s="49"/>
      <c r="AY86" s="49"/>
      <c r="AZ86" s="49"/>
      <c r="BA86" s="35"/>
      <c r="BB86" s="49"/>
      <c r="BC86" s="49"/>
      <c r="BD86" s="7"/>
      <c r="BE86" s="7"/>
      <c r="BF86" s="35"/>
      <c r="BG86" s="49"/>
      <c r="BH86" s="7"/>
      <c r="BI86" s="7"/>
    </row>
    <row r="87" spans="1:61">
      <c r="A87" s="126"/>
      <c r="B87" s="4"/>
    </row>
    <row r="88" spans="1:61" s="4" customFormat="1">
      <c r="A88" s="126"/>
      <c r="C88" s="18"/>
      <c r="D88" s="34"/>
      <c r="E88" s="18"/>
      <c r="F88" s="34"/>
      <c r="G88" s="34"/>
      <c r="H88" s="34"/>
      <c r="I88" s="34"/>
      <c r="J88" s="34"/>
      <c r="K88" s="34"/>
      <c r="L88" s="18"/>
      <c r="M88" s="34"/>
      <c r="N88" s="34"/>
      <c r="O88" s="6"/>
      <c r="P88" s="18"/>
      <c r="Q88" s="22"/>
      <c r="R88" s="18"/>
      <c r="S88" s="18"/>
      <c r="T88" s="18"/>
      <c r="U88" s="22"/>
      <c r="V88" s="18"/>
      <c r="W88" s="22"/>
      <c r="X88" s="18"/>
      <c r="Y88" s="34"/>
      <c r="Z88" s="34"/>
      <c r="AA88" s="34"/>
      <c r="AB88" s="34"/>
      <c r="AC88" s="34"/>
      <c r="AD88" s="34"/>
      <c r="AE88" s="34"/>
      <c r="AF88" s="18"/>
      <c r="AG88" s="18"/>
      <c r="AH88" s="34"/>
      <c r="AI88" s="22"/>
      <c r="AJ88" s="34"/>
      <c r="AK88" s="34"/>
      <c r="AL88" s="22"/>
      <c r="AM88" s="35"/>
      <c r="AO88" s="35"/>
      <c r="AP88" s="49"/>
      <c r="AQ88" s="35"/>
      <c r="AR88" s="7"/>
      <c r="AS88" s="7"/>
      <c r="AT88" s="7"/>
      <c r="AU88" s="49"/>
      <c r="AV88" s="35"/>
      <c r="AW88" s="7"/>
      <c r="AX88" s="49"/>
      <c r="AY88" s="49"/>
      <c r="AZ88" s="49"/>
      <c r="BA88" s="35"/>
      <c r="BB88" s="49"/>
      <c r="BC88" s="49"/>
      <c r="BD88" s="7"/>
      <c r="BE88" s="7"/>
      <c r="BF88" s="35"/>
      <c r="BG88" s="49"/>
      <c r="BH88" s="7"/>
      <c r="BI88" s="7"/>
    </row>
    <row r="89" spans="1:61" s="4" customFormat="1">
      <c r="A89" s="126"/>
      <c r="C89" s="18"/>
      <c r="D89" s="34"/>
      <c r="E89" s="18"/>
      <c r="F89" s="34"/>
      <c r="G89" s="34"/>
      <c r="H89" s="34"/>
      <c r="I89" s="34"/>
      <c r="J89" s="34"/>
      <c r="K89" s="34"/>
      <c r="L89" s="18"/>
      <c r="M89" s="34"/>
      <c r="N89" s="34"/>
      <c r="O89" s="6"/>
      <c r="P89" s="18"/>
      <c r="Q89" s="22"/>
      <c r="R89" s="18"/>
      <c r="S89" s="18"/>
      <c r="T89" s="18"/>
      <c r="U89" s="22"/>
      <c r="V89" s="18"/>
      <c r="W89" s="22"/>
      <c r="X89" s="18"/>
      <c r="Y89" s="34"/>
      <c r="Z89" s="34"/>
      <c r="AA89" s="34"/>
      <c r="AB89" s="34"/>
      <c r="AC89" s="34"/>
      <c r="AD89" s="34"/>
      <c r="AE89" s="34"/>
      <c r="AF89" s="18"/>
      <c r="AG89" s="18"/>
      <c r="AH89" s="34"/>
      <c r="AI89" s="22"/>
      <c r="AJ89" s="34"/>
      <c r="AK89" s="34"/>
      <c r="AL89" s="22"/>
      <c r="AM89" s="35"/>
      <c r="AO89" s="35"/>
      <c r="AP89" s="49"/>
      <c r="AQ89" s="35"/>
      <c r="AR89" s="7"/>
      <c r="AS89" s="7"/>
      <c r="AT89" s="7"/>
      <c r="AU89" s="49"/>
      <c r="AV89" s="35"/>
      <c r="AW89" s="7"/>
      <c r="AX89" s="49"/>
      <c r="AY89" s="49"/>
      <c r="AZ89" s="49"/>
      <c r="BA89" s="35"/>
      <c r="BB89" s="49"/>
      <c r="BC89" s="49"/>
      <c r="BD89" s="7"/>
      <c r="BE89" s="7"/>
      <c r="BF89" s="35"/>
      <c r="BG89" s="49"/>
      <c r="BH89" s="7"/>
      <c r="BI89" s="7"/>
    </row>
    <row r="90" spans="1:61">
      <c r="A90" s="126"/>
      <c r="B90" s="4"/>
    </row>
    <row r="91" spans="1:61" s="4" customFormat="1">
      <c r="A91" s="126"/>
      <c r="C91" s="18"/>
      <c r="D91" s="34"/>
      <c r="E91" s="18"/>
      <c r="F91" s="34"/>
      <c r="G91" s="34"/>
      <c r="H91" s="34"/>
      <c r="I91" s="34"/>
      <c r="J91" s="34"/>
      <c r="K91" s="34"/>
      <c r="L91" s="18"/>
      <c r="M91" s="34"/>
      <c r="N91" s="34"/>
      <c r="O91" s="6"/>
      <c r="P91" s="18"/>
      <c r="Q91" s="22"/>
      <c r="R91" s="18"/>
      <c r="S91" s="18"/>
      <c r="T91" s="18"/>
      <c r="U91" s="22"/>
      <c r="V91" s="18"/>
      <c r="W91" s="22"/>
      <c r="X91" s="18"/>
      <c r="Y91" s="34"/>
      <c r="Z91" s="34"/>
      <c r="AA91" s="34"/>
      <c r="AB91" s="34"/>
      <c r="AC91" s="34"/>
      <c r="AD91" s="34"/>
      <c r="AE91" s="34"/>
      <c r="AF91" s="18"/>
      <c r="AG91" s="18"/>
      <c r="AH91" s="34"/>
      <c r="AI91" s="22"/>
      <c r="AJ91" s="34"/>
      <c r="AK91" s="34"/>
      <c r="AL91" s="22"/>
      <c r="AM91" s="35"/>
      <c r="AO91" s="35"/>
      <c r="AP91" s="49"/>
      <c r="AQ91" s="35"/>
      <c r="AR91" s="7"/>
      <c r="AS91" s="7"/>
      <c r="AT91" s="7"/>
      <c r="AU91" s="49"/>
      <c r="AV91" s="35"/>
      <c r="AW91" s="7"/>
      <c r="AX91" s="49"/>
      <c r="AY91" s="49"/>
      <c r="AZ91" s="49"/>
      <c r="BA91" s="35"/>
      <c r="BB91" s="49"/>
      <c r="BC91" s="49"/>
      <c r="BD91" s="7"/>
      <c r="BE91" s="7"/>
      <c r="BF91" s="35"/>
      <c r="BG91" s="49"/>
      <c r="BH91" s="7"/>
      <c r="BI91" s="7"/>
    </row>
    <row r="92" spans="1:61" s="4" customFormat="1">
      <c r="A92" s="126"/>
      <c r="C92" s="18"/>
      <c r="D92" s="34"/>
      <c r="E92" s="18"/>
      <c r="F92" s="34"/>
      <c r="G92" s="34"/>
      <c r="H92" s="34"/>
      <c r="I92" s="34"/>
      <c r="J92" s="34"/>
      <c r="K92" s="34"/>
      <c r="L92" s="18"/>
      <c r="M92" s="34"/>
      <c r="N92" s="34"/>
      <c r="O92" s="6"/>
      <c r="P92" s="18"/>
      <c r="Q92" s="22"/>
      <c r="R92" s="18"/>
      <c r="S92" s="18"/>
      <c r="T92" s="18"/>
      <c r="U92" s="22"/>
      <c r="V92" s="18"/>
      <c r="W92" s="22"/>
      <c r="X92" s="18"/>
      <c r="Y92" s="34"/>
      <c r="Z92" s="34"/>
      <c r="AA92" s="34"/>
      <c r="AB92" s="34"/>
      <c r="AC92" s="34"/>
      <c r="AD92" s="34"/>
      <c r="AE92" s="34"/>
      <c r="AF92" s="18"/>
      <c r="AG92" s="18"/>
      <c r="AH92" s="34"/>
      <c r="AI92" s="22"/>
      <c r="AJ92" s="34"/>
      <c r="AK92" s="34"/>
      <c r="AL92" s="22"/>
      <c r="AM92" s="35"/>
      <c r="AO92" s="35"/>
      <c r="AP92" s="49"/>
      <c r="AQ92" s="35"/>
      <c r="AR92" s="7"/>
      <c r="AS92" s="7"/>
      <c r="AT92" s="7"/>
      <c r="AU92" s="49"/>
      <c r="AV92" s="35"/>
      <c r="AW92" s="7"/>
      <c r="AX92" s="49"/>
      <c r="AY92" s="49"/>
      <c r="AZ92" s="49"/>
      <c r="BA92" s="35"/>
      <c r="BB92" s="49"/>
      <c r="BC92" s="49"/>
      <c r="BD92" s="7"/>
      <c r="BE92" s="7"/>
      <c r="BF92" s="35"/>
      <c r="BG92" s="49"/>
      <c r="BH92" s="7"/>
      <c r="BI92" s="7"/>
    </row>
    <row r="93" spans="1:61">
      <c r="A93" s="126"/>
      <c r="B93" s="4"/>
    </row>
    <row r="94" spans="1:61">
      <c r="A94" s="126"/>
      <c r="B94" s="4"/>
      <c r="C94" s="111"/>
    </row>
    <row r="95" spans="1:61">
      <c r="A95" s="126"/>
      <c r="B95" s="4"/>
      <c r="C95" s="111"/>
    </row>
    <row r="96" spans="1:61">
      <c r="A96" s="126"/>
      <c r="B96" s="4"/>
      <c r="C96" s="111"/>
    </row>
    <row r="97" spans="1:58">
      <c r="A97" s="161"/>
      <c r="B97" s="74"/>
      <c r="C97" s="113"/>
      <c r="D97" s="102"/>
      <c r="E97" s="71"/>
      <c r="F97" s="102"/>
      <c r="G97" s="102"/>
      <c r="H97" s="102"/>
      <c r="I97" s="102"/>
      <c r="J97" s="102"/>
      <c r="K97" s="102"/>
      <c r="L97" s="71"/>
      <c r="M97" s="102"/>
      <c r="N97" s="102"/>
      <c r="O97" s="68"/>
      <c r="P97" s="71"/>
      <c r="Q97" s="93"/>
      <c r="R97" s="71"/>
      <c r="S97" s="71"/>
      <c r="T97" s="71"/>
      <c r="U97" s="93"/>
      <c r="V97" s="71"/>
      <c r="W97" s="93"/>
      <c r="X97" s="71"/>
      <c r="Y97" s="102"/>
      <c r="Z97" s="102"/>
      <c r="AA97" s="102"/>
      <c r="AB97" s="102"/>
      <c r="AC97" s="102"/>
      <c r="AD97" s="102"/>
      <c r="AE97" s="102"/>
      <c r="AF97" s="71"/>
      <c r="AG97" s="71"/>
      <c r="AH97" s="102"/>
      <c r="AI97" s="93"/>
      <c r="AJ97" s="102"/>
      <c r="AK97" s="102"/>
      <c r="AL97" s="93"/>
      <c r="AM97" s="72"/>
      <c r="AN97" s="74"/>
      <c r="AO97" s="72"/>
      <c r="AP97" s="73"/>
      <c r="AQ97" s="72"/>
      <c r="AR97" s="69"/>
      <c r="AS97" s="69"/>
      <c r="AT97" s="69"/>
      <c r="AU97" s="73"/>
      <c r="AV97" s="72"/>
      <c r="AW97" s="69"/>
      <c r="AX97" s="73"/>
      <c r="AY97" s="73"/>
      <c r="AZ97" s="73"/>
      <c r="BA97" s="72"/>
      <c r="BB97" s="73"/>
      <c r="BC97" s="73"/>
      <c r="BD97" s="69"/>
      <c r="BE97" s="69"/>
      <c r="BF97" s="72"/>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B033F-9122-460D-B5B0-08BF3951CC7B}">
  <dimension ref="A1:BM85"/>
  <sheetViews>
    <sheetView workbookViewId="0"/>
  </sheetViews>
  <sheetFormatPr defaultColWidth="9" defaultRowHeight="12.75"/>
  <cols>
    <col min="1" max="1" width="24.28515625" style="23" customWidth="1"/>
    <col min="2" max="2" width="9.7109375" style="18" bestFit="1" customWidth="1"/>
    <col min="3" max="3" width="8.7109375" style="34" bestFit="1" customWidth="1"/>
    <col min="4" max="4" width="9.85546875" style="34" bestFit="1" customWidth="1"/>
    <col min="5" max="5" width="8.28515625" style="34" bestFit="1" customWidth="1"/>
    <col min="6" max="6" width="12.42578125" style="18" bestFit="1" customWidth="1"/>
    <col min="7" max="7" width="9.28515625" style="34" bestFit="1" customWidth="1"/>
    <col min="8" max="8" width="9.85546875" style="34" bestFit="1" customWidth="1"/>
    <col min="9" max="9" width="9.7109375" style="34" bestFit="1" customWidth="1"/>
    <col min="10" max="10" width="9" style="34" bestFit="1" customWidth="1"/>
    <col min="11" max="11" width="9" style="18" bestFit="1" customWidth="1"/>
    <col min="12" max="13" width="9.28515625" style="34" bestFit="1" customWidth="1"/>
    <col min="14" max="14" width="8.28515625" style="34" bestFit="1" customWidth="1"/>
    <col min="15" max="15" width="7.28515625" style="34" bestFit="1" customWidth="1"/>
    <col min="16" max="16" width="8.28515625" style="22" bestFit="1" customWidth="1"/>
    <col min="17" max="17" width="7.7109375" style="18" bestFit="1" customWidth="1"/>
    <col min="18" max="18" width="7" style="34" bestFit="1" customWidth="1"/>
    <col min="19" max="19" width="7.28515625" style="34" bestFit="1" customWidth="1"/>
    <col min="20" max="20" width="7.7109375" style="22" bestFit="1" customWidth="1"/>
    <col min="21" max="21" width="7.140625" style="18" bestFit="1" customWidth="1"/>
    <col min="22" max="22" width="7.7109375" style="22" bestFit="1" customWidth="1"/>
    <col min="23" max="23" width="7.7109375" style="18" bestFit="1" customWidth="1"/>
    <col min="24" max="24" width="7.7109375" style="22" bestFit="1" customWidth="1"/>
    <col min="25" max="25" width="7.140625" style="34" bestFit="1" customWidth="1"/>
    <col min="26" max="26" width="7.28515625" style="34" bestFit="1" customWidth="1"/>
    <col min="27" max="27" width="7.7109375" style="34" bestFit="1" customWidth="1"/>
    <col min="28" max="28" width="7.7109375" style="18" bestFit="1" customWidth="1"/>
    <col min="29" max="29" width="7.7109375" style="34" bestFit="1" customWidth="1"/>
    <col min="30" max="30" width="7.28515625" style="18" bestFit="1" customWidth="1"/>
    <col min="31" max="31" width="7.7109375" style="18" bestFit="1" customWidth="1"/>
    <col min="32" max="32" width="7" style="18" bestFit="1" customWidth="1"/>
    <col min="33" max="33" width="7.28515625" style="34" bestFit="1" customWidth="1"/>
    <col min="34" max="34" width="7.7109375" style="22" bestFit="1" customWidth="1"/>
    <col min="35" max="35" width="8.28515625" style="34" bestFit="1" customWidth="1"/>
    <col min="36" max="36" width="7.85546875" style="34" bestFit="1" customWidth="1"/>
    <col min="37" max="37" width="7.85546875" style="22" bestFit="1" customWidth="1"/>
    <col min="38" max="38" width="7.28515625" style="18" bestFit="1" customWidth="1"/>
    <col min="39" max="39" width="7.7109375" style="22" bestFit="1" customWidth="1"/>
    <col min="40" max="40" width="7.28515625" style="35" bestFit="1" customWidth="1"/>
    <col min="41" max="41" width="7.7109375" style="49" bestFit="1" customWidth="1"/>
    <col min="42" max="42" width="7.28515625" style="35" bestFit="1" customWidth="1"/>
    <col min="43" max="43" width="7.28515625" style="49" bestFit="1" customWidth="1"/>
    <col min="44" max="44" width="8" style="7" bestFit="1" customWidth="1"/>
    <col min="45" max="45" width="7.28515625" style="7" bestFit="1" customWidth="1"/>
    <col min="46" max="46" width="7.140625" style="49" bestFit="1" customWidth="1"/>
    <col min="47" max="47" width="7.28515625" style="35" bestFit="1" customWidth="1"/>
    <col min="48" max="48" width="8.28515625" style="7" customWidth="1"/>
    <col min="49" max="49" width="7.28515625" style="49" bestFit="1" customWidth="1"/>
    <col min="50" max="50" width="6.85546875" style="49" bestFit="1" customWidth="1"/>
    <col min="51" max="51" width="8" style="49" bestFit="1" customWidth="1"/>
    <col min="52" max="52" width="6.7109375" style="49" bestFit="1" customWidth="1"/>
    <col min="53" max="53" width="7.7109375" style="49" bestFit="1" customWidth="1"/>
    <col min="54" max="54" width="7.28515625" style="49" bestFit="1" customWidth="1"/>
    <col min="55" max="55" width="7.28515625" style="7" bestFit="1" customWidth="1"/>
    <col min="56" max="56" width="7.7109375" style="49" bestFit="1" customWidth="1"/>
    <col min="57" max="57" width="7.28515625" style="49" bestFit="1" customWidth="1"/>
    <col min="58" max="58" width="7" style="49" bestFit="1" customWidth="1"/>
    <col min="59" max="60" width="9" style="7"/>
    <col min="61" max="16384" width="9" style="9"/>
  </cols>
  <sheetData>
    <row r="1" spans="1:65" ht="21" customHeight="1">
      <c r="A1" s="169" t="s">
        <v>533</v>
      </c>
    </row>
    <row r="2" spans="1:65" s="4" customFormat="1" ht="14.25">
      <c r="A2" s="142" t="s">
        <v>99</v>
      </c>
      <c r="B2" s="55" t="s">
        <v>168</v>
      </c>
      <c r="C2" s="54" t="s">
        <v>172</v>
      </c>
      <c r="D2" s="54" t="s">
        <v>169</v>
      </c>
      <c r="E2" s="54" t="s">
        <v>173</v>
      </c>
      <c r="F2" s="55" t="s">
        <v>230</v>
      </c>
      <c r="G2" s="54" t="s">
        <v>171</v>
      </c>
      <c r="H2" s="54" t="s">
        <v>170</v>
      </c>
      <c r="I2" s="52" t="s">
        <v>197</v>
      </c>
      <c r="J2" s="54" t="s">
        <v>198</v>
      </c>
      <c r="K2" s="55" t="s">
        <v>185</v>
      </c>
      <c r="L2" s="54" t="s">
        <v>174</v>
      </c>
      <c r="M2" s="54" t="s">
        <v>176</v>
      </c>
      <c r="N2" s="54" t="s">
        <v>31</v>
      </c>
      <c r="O2" s="54" t="s">
        <v>32</v>
      </c>
      <c r="P2" s="56" t="s">
        <v>33</v>
      </c>
      <c r="Q2" s="55" t="s">
        <v>132</v>
      </c>
      <c r="R2" s="54" t="s">
        <v>151</v>
      </c>
      <c r="S2" s="54" t="s">
        <v>147</v>
      </c>
      <c r="T2" s="56" t="s">
        <v>49</v>
      </c>
      <c r="U2" s="55" t="s">
        <v>34</v>
      </c>
      <c r="V2" s="56" t="s">
        <v>35</v>
      </c>
      <c r="W2" s="55" t="s">
        <v>36</v>
      </c>
      <c r="X2" s="56" t="s">
        <v>134</v>
      </c>
      <c r="Y2" s="54" t="s">
        <v>142</v>
      </c>
      <c r="Z2" s="54" t="s">
        <v>144</v>
      </c>
      <c r="AA2" s="54" t="s">
        <v>52</v>
      </c>
      <c r="AB2" s="55" t="s">
        <v>135</v>
      </c>
      <c r="AC2" s="54" t="s">
        <v>141</v>
      </c>
      <c r="AD2" s="55" t="s">
        <v>136</v>
      </c>
      <c r="AE2" s="55" t="s">
        <v>37</v>
      </c>
      <c r="AF2" s="55" t="s">
        <v>231</v>
      </c>
      <c r="AG2" s="54" t="s">
        <v>143</v>
      </c>
      <c r="AH2" s="56" t="s">
        <v>48</v>
      </c>
      <c r="AI2" s="54" t="s">
        <v>55</v>
      </c>
      <c r="AJ2" s="54" t="s">
        <v>38</v>
      </c>
      <c r="AK2" s="56" t="s">
        <v>146</v>
      </c>
      <c r="AL2" s="55" t="s">
        <v>50</v>
      </c>
      <c r="AM2" s="56" t="s">
        <v>39</v>
      </c>
      <c r="AN2" s="55" t="s">
        <v>150</v>
      </c>
      <c r="AO2" s="54" t="s">
        <v>140</v>
      </c>
      <c r="AP2" s="55" t="s">
        <v>40</v>
      </c>
      <c r="AQ2" s="54" t="s">
        <v>41</v>
      </c>
      <c r="AR2" s="56" t="s">
        <v>175</v>
      </c>
      <c r="AS2" s="56" t="s">
        <v>42</v>
      </c>
      <c r="AT2" s="54" t="s">
        <v>51</v>
      </c>
      <c r="AU2" s="55" t="s">
        <v>148</v>
      </c>
      <c r="AV2" s="56" t="s">
        <v>137</v>
      </c>
      <c r="AW2" s="54" t="s">
        <v>43</v>
      </c>
      <c r="AX2" s="54" t="s">
        <v>53</v>
      </c>
      <c r="AY2" s="54" t="s">
        <v>149</v>
      </c>
      <c r="AZ2" s="54" t="s">
        <v>44</v>
      </c>
      <c r="BA2" s="54" t="s">
        <v>145</v>
      </c>
      <c r="BB2" s="54" t="s">
        <v>45</v>
      </c>
      <c r="BC2" s="56" t="s">
        <v>133</v>
      </c>
      <c r="BD2" s="54" t="s">
        <v>46</v>
      </c>
      <c r="BE2" s="54" t="s">
        <v>138</v>
      </c>
      <c r="BF2" s="54" t="s">
        <v>54</v>
      </c>
      <c r="BG2" s="56" t="s">
        <v>47</v>
      </c>
      <c r="BH2" s="56" t="s">
        <v>139</v>
      </c>
    </row>
    <row r="3" spans="1:65">
      <c r="A3" s="172" t="s">
        <v>459</v>
      </c>
      <c r="B3" s="71">
        <v>12.05</v>
      </c>
      <c r="C3" s="102">
        <v>3.4</v>
      </c>
      <c r="D3" s="102">
        <v>3.79</v>
      </c>
      <c r="E3" s="102">
        <v>1.42</v>
      </c>
      <c r="F3" s="71" t="s">
        <v>177</v>
      </c>
      <c r="G3" s="102">
        <v>1.61</v>
      </c>
      <c r="H3" s="102">
        <v>6.4000000000000001E-2</v>
      </c>
      <c r="I3" s="102">
        <v>3.49</v>
      </c>
      <c r="J3" s="102">
        <v>0.122</v>
      </c>
      <c r="K3" s="71">
        <v>72.73</v>
      </c>
      <c r="L3" s="102">
        <v>0.372</v>
      </c>
      <c r="M3" s="102" t="s">
        <v>177</v>
      </c>
      <c r="N3" s="102" t="s">
        <v>177</v>
      </c>
      <c r="O3" s="102" t="s">
        <v>177</v>
      </c>
      <c r="P3" s="93">
        <v>461</v>
      </c>
      <c r="Q3" s="71">
        <v>0.92</v>
      </c>
      <c r="R3" s="102" t="s">
        <v>177</v>
      </c>
      <c r="S3" s="102" t="s">
        <v>177</v>
      </c>
      <c r="T3" s="93">
        <v>37.200000000000003</v>
      </c>
      <c r="U3" s="71">
        <v>9.93</v>
      </c>
      <c r="V3" s="93">
        <v>66</v>
      </c>
      <c r="W3" s="71">
        <v>0.62</v>
      </c>
      <c r="X3" s="93" t="s">
        <v>177</v>
      </c>
      <c r="Y3" s="102">
        <v>2.02</v>
      </c>
      <c r="Z3" s="102">
        <v>1.1200000000000001</v>
      </c>
      <c r="AA3" s="102">
        <v>0.88</v>
      </c>
      <c r="AB3" s="71">
        <v>14.1</v>
      </c>
      <c r="AC3" s="102">
        <v>2.6</v>
      </c>
      <c r="AD3" s="71" t="s">
        <v>177</v>
      </c>
      <c r="AE3" s="71">
        <v>4.1100000000000003</v>
      </c>
      <c r="AF3" s="71" t="s">
        <v>177</v>
      </c>
      <c r="AG3" s="102">
        <v>0.4</v>
      </c>
      <c r="AH3" s="93">
        <v>19.7</v>
      </c>
      <c r="AI3" s="102">
        <v>0.16</v>
      </c>
      <c r="AJ3" s="102" t="s">
        <v>454</v>
      </c>
      <c r="AK3" s="93">
        <v>5.42</v>
      </c>
      <c r="AL3" s="71">
        <v>18.7</v>
      </c>
      <c r="AM3" s="93">
        <v>30.7</v>
      </c>
      <c r="AN3" s="72" t="s">
        <v>177</v>
      </c>
      <c r="AO3" s="73">
        <v>4.8099999999999996</v>
      </c>
      <c r="AP3" s="72">
        <v>33.5</v>
      </c>
      <c r="AQ3" s="73" t="s">
        <v>177</v>
      </c>
      <c r="AR3" s="69">
        <v>9.17</v>
      </c>
      <c r="AS3" s="69" t="s">
        <v>177</v>
      </c>
      <c r="AT3" s="73">
        <v>3.33</v>
      </c>
      <c r="AU3" s="72" t="s">
        <v>177</v>
      </c>
      <c r="AV3" s="69">
        <v>404</v>
      </c>
      <c r="AW3" s="73">
        <v>0.31</v>
      </c>
      <c r="AX3" s="73">
        <v>0.36</v>
      </c>
      <c r="AY3" s="73" t="s">
        <v>177</v>
      </c>
      <c r="AZ3" s="73">
        <v>3.23</v>
      </c>
      <c r="BA3" s="73">
        <v>0.16</v>
      </c>
      <c r="BB3" s="73">
        <v>0.74</v>
      </c>
      <c r="BC3" s="69">
        <v>60</v>
      </c>
      <c r="BD3" s="73" t="s">
        <v>443</v>
      </c>
      <c r="BE3" s="73">
        <v>11.4</v>
      </c>
      <c r="BF3" s="73">
        <v>1.07</v>
      </c>
      <c r="BG3" s="69" t="s">
        <v>177</v>
      </c>
      <c r="BH3" s="69">
        <v>159</v>
      </c>
    </row>
    <row r="4" spans="1:65">
      <c r="A4" s="164" t="s">
        <v>447</v>
      </c>
      <c r="B4" s="18">
        <v>11.9</v>
      </c>
      <c r="C4" s="34">
        <v>3.58</v>
      </c>
      <c r="D4" s="34">
        <v>3.92</v>
      </c>
      <c r="E4" s="34">
        <v>1.56</v>
      </c>
      <c r="F4" s="18">
        <v>0.9</v>
      </c>
      <c r="G4" s="34">
        <v>1.56</v>
      </c>
      <c r="H4" s="34">
        <v>0.06</v>
      </c>
      <c r="I4" s="34">
        <v>3.66</v>
      </c>
      <c r="J4" s="34">
        <v>0.11</v>
      </c>
      <c r="K4" s="18">
        <v>72.3</v>
      </c>
      <c r="L4" s="34">
        <v>0.38</v>
      </c>
      <c r="M4" s="34">
        <v>99.93</v>
      </c>
      <c r="N4" s="34" t="s">
        <v>446</v>
      </c>
      <c r="O4" s="34">
        <v>0.8</v>
      </c>
      <c r="P4" s="22">
        <v>471</v>
      </c>
      <c r="Q4" s="18">
        <v>1</v>
      </c>
      <c r="R4" s="34" t="s">
        <v>446</v>
      </c>
      <c r="S4" s="34">
        <v>0.2</v>
      </c>
      <c r="T4" s="22">
        <v>30</v>
      </c>
      <c r="U4" s="18">
        <v>10.7</v>
      </c>
      <c r="V4" s="22">
        <v>63</v>
      </c>
      <c r="W4" s="18">
        <v>0.5</v>
      </c>
      <c r="X4" s="22">
        <v>24</v>
      </c>
      <c r="Y4" s="34">
        <v>1.91</v>
      </c>
      <c r="Z4" s="34">
        <v>0.97</v>
      </c>
      <c r="AA4" s="34">
        <v>0.89</v>
      </c>
      <c r="AB4" s="18">
        <v>15.1</v>
      </c>
      <c r="AC4" s="34">
        <v>2.6</v>
      </c>
      <c r="AD4" s="18">
        <v>1.1000000000000001</v>
      </c>
      <c r="AE4" s="18">
        <v>3.8</v>
      </c>
      <c r="AF4" s="18">
        <v>0.5</v>
      </c>
      <c r="AG4" s="34">
        <v>0.38</v>
      </c>
      <c r="AH4" s="22">
        <v>14</v>
      </c>
      <c r="AI4" s="34">
        <v>0.17</v>
      </c>
      <c r="AJ4" s="34" t="s">
        <v>446</v>
      </c>
      <c r="AK4" s="22">
        <v>5</v>
      </c>
      <c r="AL4" s="18">
        <v>17.2</v>
      </c>
      <c r="AM4" s="22">
        <v>31</v>
      </c>
      <c r="AN4" s="35">
        <v>12.6</v>
      </c>
      <c r="AO4" s="49">
        <v>4.82</v>
      </c>
      <c r="AP4" s="35">
        <v>37.4</v>
      </c>
      <c r="AQ4" s="49">
        <v>1</v>
      </c>
      <c r="AR4" s="7">
        <v>8</v>
      </c>
      <c r="AS4" s="7" t="s">
        <v>443</v>
      </c>
      <c r="AT4" s="49">
        <v>2.84</v>
      </c>
      <c r="AU4" s="35">
        <v>0.6</v>
      </c>
      <c r="AV4" s="7">
        <v>433</v>
      </c>
      <c r="AW4" s="49">
        <v>0.35</v>
      </c>
      <c r="AX4" s="49">
        <v>0.32</v>
      </c>
      <c r="AY4" s="49" t="s">
        <v>446</v>
      </c>
      <c r="AZ4" s="49">
        <v>2.76</v>
      </c>
      <c r="BA4" s="49">
        <v>0.18</v>
      </c>
      <c r="BB4" s="49">
        <v>0.67</v>
      </c>
      <c r="BC4" s="7">
        <v>58</v>
      </c>
      <c r="BD4" s="49" t="s">
        <v>443</v>
      </c>
      <c r="BE4" s="49">
        <v>10.199999999999999</v>
      </c>
      <c r="BF4" s="49">
        <v>1.1399999999999999</v>
      </c>
      <c r="BG4" s="7">
        <v>61</v>
      </c>
      <c r="BH4" s="7">
        <v>127</v>
      </c>
    </row>
    <row r="5" spans="1:65">
      <c r="A5" s="164" t="s">
        <v>448</v>
      </c>
      <c r="B5" s="18">
        <v>12.1</v>
      </c>
      <c r="C5" s="34">
        <v>3.59</v>
      </c>
      <c r="D5" s="34">
        <v>3.95</v>
      </c>
      <c r="E5" s="34">
        <v>1.53</v>
      </c>
      <c r="F5" s="18">
        <v>0.9</v>
      </c>
      <c r="G5" s="34">
        <v>1.59</v>
      </c>
      <c r="H5" s="34">
        <v>0.06</v>
      </c>
      <c r="I5" s="34">
        <v>3.59</v>
      </c>
      <c r="J5" s="34">
        <v>0.12</v>
      </c>
      <c r="K5" s="18">
        <v>72.099999999999994</v>
      </c>
      <c r="L5" s="34">
        <v>0.38</v>
      </c>
      <c r="M5" s="34">
        <v>99.91</v>
      </c>
      <c r="N5" s="34" t="s">
        <v>446</v>
      </c>
      <c r="O5" s="34">
        <v>0.9</v>
      </c>
      <c r="P5" s="22">
        <v>476</v>
      </c>
      <c r="Q5" s="18">
        <v>1.1000000000000001</v>
      </c>
      <c r="R5" s="34" t="s">
        <v>446</v>
      </c>
      <c r="S5" s="34">
        <v>0.2</v>
      </c>
      <c r="T5" s="22">
        <v>32</v>
      </c>
      <c r="U5" s="18">
        <v>11.1</v>
      </c>
      <c r="V5" s="22">
        <v>61</v>
      </c>
      <c r="W5" s="18">
        <v>0.6</v>
      </c>
      <c r="X5" s="22">
        <v>27.1</v>
      </c>
      <c r="Y5" s="34">
        <v>2.5099999999999998</v>
      </c>
      <c r="Z5" s="34">
        <v>1.1399999999999999</v>
      </c>
      <c r="AA5" s="34">
        <v>0.94</v>
      </c>
      <c r="AB5" s="18">
        <v>15.7</v>
      </c>
      <c r="AC5" s="34">
        <v>2.8</v>
      </c>
      <c r="AD5" s="18">
        <v>0.6</v>
      </c>
      <c r="AE5" s="18">
        <v>4.4000000000000004</v>
      </c>
      <c r="AF5" s="18">
        <v>0.5</v>
      </c>
      <c r="AG5" s="34">
        <v>0.41</v>
      </c>
      <c r="AH5" s="22">
        <v>16</v>
      </c>
      <c r="AI5" s="34">
        <v>0.09</v>
      </c>
      <c r="AJ5" s="34" t="s">
        <v>446</v>
      </c>
      <c r="AK5" s="22">
        <v>6</v>
      </c>
      <c r="AL5" s="18">
        <v>18.399999999999999</v>
      </c>
      <c r="AM5" s="22">
        <v>33</v>
      </c>
      <c r="AN5" s="35">
        <v>12.7</v>
      </c>
      <c r="AO5" s="49">
        <v>4.97</v>
      </c>
      <c r="AP5" s="35">
        <v>38.5</v>
      </c>
      <c r="AQ5" s="49" t="s">
        <v>443</v>
      </c>
      <c r="AR5" s="7">
        <v>9</v>
      </c>
      <c r="AS5" s="7">
        <v>8</v>
      </c>
      <c r="AT5" s="49">
        <v>3.29</v>
      </c>
      <c r="AU5" s="35">
        <v>0.9</v>
      </c>
      <c r="AV5" s="7">
        <v>445</v>
      </c>
      <c r="AW5" s="49">
        <v>0.3</v>
      </c>
      <c r="AX5" s="49">
        <v>0.42</v>
      </c>
      <c r="AY5" s="49">
        <v>0.3</v>
      </c>
      <c r="AZ5" s="49">
        <v>3.39</v>
      </c>
      <c r="BA5" s="49">
        <v>0.19</v>
      </c>
      <c r="BB5" s="49">
        <v>0.74</v>
      </c>
      <c r="BC5" s="7">
        <v>63</v>
      </c>
      <c r="BD5" s="49" t="s">
        <v>443</v>
      </c>
      <c r="BE5" s="49">
        <v>10.9</v>
      </c>
      <c r="BF5" s="49">
        <v>1.07</v>
      </c>
      <c r="BG5" s="7">
        <v>57</v>
      </c>
      <c r="BH5" s="7">
        <v>138</v>
      </c>
    </row>
    <row r="6" spans="1:65">
      <c r="A6" s="164" t="s">
        <v>449</v>
      </c>
      <c r="B6" s="18">
        <v>12.1</v>
      </c>
      <c r="C6" s="34">
        <v>3.66</v>
      </c>
      <c r="D6" s="34">
        <v>4</v>
      </c>
      <c r="E6" s="34">
        <v>1.53</v>
      </c>
      <c r="F6" s="18">
        <v>0.8</v>
      </c>
      <c r="G6" s="34">
        <v>1.62</v>
      </c>
      <c r="H6" s="34">
        <v>0.06</v>
      </c>
      <c r="I6" s="34">
        <v>3.58</v>
      </c>
      <c r="J6" s="34">
        <v>0.13</v>
      </c>
      <c r="K6" s="18">
        <v>72.2</v>
      </c>
      <c r="L6" s="34">
        <v>0.38</v>
      </c>
      <c r="M6" s="34">
        <v>100.06</v>
      </c>
      <c r="N6" s="34" t="s">
        <v>446</v>
      </c>
      <c r="O6" s="34">
        <v>0.8</v>
      </c>
      <c r="P6" s="22">
        <v>474</v>
      </c>
      <c r="Q6" s="18">
        <v>1.6</v>
      </c>
      <c r="R6" s="34" t="s">
        <v>446</v>
      </c>
      <c r="S6" s="34" t="s">
        <v>446</v>
      </c>
      <c r="T6" s="22">
        <v>31</v>
      </c>
      <c r="U6" s="18">
        <v>10.5</v>
      </c>
      <c r="V6" s="22">
        <v>59</v>
      </c>
      <c r="W6" s="18">
        <v>0.8</v>
      </c>
      <c r="X6" s="22">
        <v>26.1</v>
      </c>
      <c r="Y6" s="34">
        <v>2.27</v>
      </c>
      <c r="Z6" s="34">
        <v>1.08</v>
      </c>
      <c r="AA6" s="34">
        <v>0.82</v>
      </c>
      <c r="AB6" s="18">
        <v>14.6</v>
      </c>
      <c r="AC6" s="34">
        <v>2.84</v>
      </c>
      <c r="AD6" s="18">
        <v>1.2</v>
      </c>
      <c r="AE6" s="18">
        <v>4.0999999999999996</v>
      </c>
      <c r="AF6" s="18">
        <v>1</v>
      </c>
      <c r="AG6" s="34">
        <v>0.34</v>
      </c>
      <c r="AH6" s="22">
        <v>15</v>
      </c>
      <c r="AI6" s="34">
        <v>0.18</v>
      </c>
      <c r="AJ6" s="34" t="s">
        <v>446</v>
      </c>
      <c r="AK6" s="22">
        <v>5</v>
      </c>
      <c r="AL6" s="18">
        <v>17.399999999999999</v>
      </c>
      <c r="AM6" s="22">
        <v>33</v>
      </c>
      <c r="AN6" s="35">
        <v>14.4</v>
      </c>
      <c r="AO6" s="49">
        <v>5.03</v>
      </c>
      <c r="AP6" s="35">
        <v>37.200000000000003</v>
      </c>
      <c r="AQ6" s="49" t="s">
        <v>443</v>
      </c>
      <c r="AR6" s="7">
        <v>9</v>
      </c>
      <c r="AS6" s="7">
        <v>5</v>
      </c>
      <c r="AT6" s="49">
        <v>3.55</v>
      </c>
      <c r="AU6" s="35">
        <v>0.8</v>
      </c>
      <c r="AV6" s="7">
        <v>432</v>
      </c>
      <c r="AW6" s="49">
        <v>0.37</v>
      </c>
      <c r="AX6" s="49">
        <v>0.35</v>
      </c>
      <c r="AY6" s="49" t="s">
        <v>446</v>
      </c>
      <c r="AZ6" s="49">
        <v>2.82</v>
      </c>
      <c r="BA6" s="49">
        <v>0.19</v>
      </c>
      <c r="BB6" s="49">
        <v>0.95</v>
      </c>
      <c r="BC6" s="7">
        <v>60</v>
      </c>
      <c r="BD6" s="49" t="s">
        <v>443</v>
      </c>
      <c r="BE6" s="49">
        <v>10.7</v>
      </c>
      <c r="BF6" s="49">
        <v>1.05</v>
      </c>
      <c r="BG6" s="7">
        <v>63</v>
      </c>
      <c r="BH6" s="7">
        <v>142</v>
      </c>
    </row>
    <row r="7" spans="1:65">
      <c r="A7" s="165" t="s">
        <v>450</v>
      </c>
      <c r="B7" s="71">
        <v>12</v>
      </c>
      <c r="C7" s="102">
        <v>3.64</v>
      </c>
      <c r="D7" s="102">
        <v>3.97</v>
      </c>
      <c r="E7" s="102">
        <v>1.53</v>
      </c>
      <c r="F7" s="71">
        <v>0.9</v>
      </c>
      <c r="G7" s="102">
        <v>1.6</v>
      </c>
      <c r="H7" s="102">
        <v>0.06</v>
      </c>
      <c r="I7" s="102">
        <v>3.6</v>
      </c>
      <c r="J7" s="102">
        <v>0.12</v>
      </c>
      <c r="K7" s="71">
        <v>72.099999999999994</v>
      </c>
      <c r="L7" s="102">
        <v>0.38</v>
      </c>
      <c r="M7" s="102">
        <v>99.9</v>
      </c>
      <c r="N7" s="102" t="s">
        <v>446</v>
      </c>
      <c r="O7" s="102">
        <v>1</v>
      </c>
      <c r="P7" s="93">
        <v>482</v>
      </c>
      <c r="Q7" s="71">
        <v>0.7</v>
      </c>
      <c r="R7" s="102" t="s">
        <v>446</v>
      </c>
      <c r="S7" s="102" t="s">
        <v>446</v>
      </c>
      <c r="T7" s="93">
        <v>29</v>
      </c>
      <c r="U7" s="71">
        <v>10.3</v>
      </c>
      <c r="V7" s="93">
        <v>61</v>
      </c>
      <c r="W7" s="71">
        <v>0.7</v>
      </c>
      <c r="X7" s="93">
        <v>25.2</v>
      </c>
      <c r="Y7" s="102">
        <v>2.3199999999999998</v>
      </c>
      <c r="Z7" s="102">
        <v>0.98</v>
      </c>
      <c r="AA7" s="102">
        <v>0.95</v>
      </c>
      <c r="AB7" s="71">
        <v>13.7</v>
      </c>
      <c r="AC7" s="102">
        <v>2.46</v>
      </c>
      <c r="AD7" s="71">
        <v>1</v>
      </c>
      <c r="AE7" s="71">
        <v>4</v>
      </c>
      <c r="AF7" s="71">
        <v>0.8</v>
      </c>
      <c r="AG7" s="102">
        <v>0.4</v>
      </c>
      <c r="AH7" s="93">
        <v>14</v>
      </c>
      <c r="AI7" s="102">
        <v>0.17</v>
      </c>
      <c r="AJ7" s="102" t="s">
        <v>446</v>
      </c>
      <c r="AK7" s="93">
        <v>5</v>
      </c>
      <c r="AL7" s="71">
        <v>17.899999999999999</v>
      </c>
      <c r="AM7" s="93">
        <v>35</v>
      </c>
      <c r="AN7" s="72">
        <v>12.6</v>
      </c>
      <c r="AO7" s="73">
        <v>4.8</v>
      </c>
      <c r="AP7" s="72">
        <v>36.200000000000003</v>
      </c>
      <c r="AQ7" s="73">
        <v>2</v>
      </c>
      <c r="AR7" s="69">
        <v>8</v>
      </c>
      <c r="AS7" s="69">
        <v>7</v>
      </c>
      <c r="AT7" s="73">
        <v>3.09</v>
      </c>
      <c r="AU7" s="72">
        <v>0.7</v>
      </c>
      <c r="AV7" s="69">
        <v>430</v>
      </c>
      <c r="AW7" s="73">
        <v>0.35</v>
      </c>
      <c r="AX7" s="73">
        <v>0.4</v>
      </c>
      <c r="AY7" s="73" t="s">
        <v>446</v>
      </c>
      <c r="AZ7" s="73">
        <v>2.9</v>
      </c>
      <c r="BA7" s="73">
        <v>0.13</v>
      </c>
      <c r="BB7" s="73">
        <v>0.69</v>
      </c>
      <c r="BC7" s="69">
        <v>58</v>
      </c>
      <c r="BD7" s="73" t="s">
        <v>443</v>
      </c>
      <c r="BE7" s="73">
        <v>10.7</v>
      </c>
      <c r="BF7" s="73">
        <v>0.9</v>
      </c>
      <c r="BG7" s="69">
        <v>60</v>
      </c>
      <c r="BH7" s="69">
        <v>138</v>
      </c>
    </row>
    <row r="8" spans="1:65">
      <c r="A8" s="164" t="s">
        <v>457</v>
      </c>
      <c r="B8" s="61">
        <v>12.025</v>
      </c>
      <c r="C8" s="77">
        <v>3.6175000000000002</v>
      </c>
      <c r="D8" s="77">
        <v>3.9600000000000004</v>
      </c>
      <c r="E8" s="77">
        <v>1.5375000000000001</v>
      </c>
      <c r="F8" s="61">
        <v>0.875</v>
      </c>
      <c r="G8" s="77">
        <v>1.5925000000000002</v>
      </c>
      <c r="H8" s="77">
        <v>0.06</v>
      </c>
      <c r="I8" s="77">
        <v>3.6074999999999999</v>
      </c>
      <c r="J8" s="77">
        <v>0.12</v>
      </c>
      <c r="K8" s="61">
        <v>72.174999999999983</v>
      </c>
      <c r="L8" s="77">
        <v>0.38</v>
      </c>
      <c r="M8" s="77">
        <v>99.949999999999989</v>
      </c>
      <c r="N8" s="77" t="s">
        <v>177</v>
      </c>
      <c r="O8" s="77">
        <v>0.875</v>
      </c>
      <c r="P8" s="76">
        <v>475.75</v>
      </c>
      <c r="Q8" s="61">
        <v>1.1000000000000001</v>
      </c>
      <c r="R8" s="77" t="s">
        <v>177</v>
      </c>
      <c r="S8" s="77" t="s">
        <v>177</v>
      </c>
      <c r="T8" s="76">
        <v>30.5</v>
      </c>
      <c r="U8" s="61">
        <v>10.649999999999999</v>
      </c>
      <c r="V8" s="76">
        <v>61</v>
      </c>
      <c r="W8" s="61">
        <v>0.65</v>
      </c>
      <c r="X8" s="76">
        <v>25.6</v>
      </c>
      <c r="Y8" s="77">
        <v>2.2524999999999999</v>
      </c>
      <c r="Z8" s="77">
        <v>1.0425</v>
      </c>
      <c r="AA8" s="77">
        <v>0.89999999999999991</v>
      </c>
      <c r="AB8" s="61">
        <v>14.774999999999999</v>
      </c>
      <c r="AC8" s="77">
        <v>2.6749999999999998</v>
      </c>
      <c r="AD8" s="61">
        <v>0.97500000000000009</v>
      </c>
      <c r="AE8" s="61">
        <v>4.0749999999999993</v>
      </c>
      <c r="AF8" s="61">
        <v>0.7</v>
      </c>
      <c r="AG8" s="77">
        <v>0.38250000000000006</v>
      </c>
      <c r="AH8" s="76">
        <v>14.75</v>
      </c>
      <c r="AI8" s="77">
        <v>0.1525</v>
      </c>
      <c r="AJ8" s="77" t="s">
        <v>177</v>
      </c>
      <c r="AK8" s="76">
        <v>5.25</v>
      </c>
      <c r="AL8" s="61">
        <v>17.724999999999998</v>
      </c>
      <c r="AM8" s="76">
        <v>33</v>
      </c>
      <c r="AN8" s="61">
        <v>13.074999999999999</v>
      </c>
      <c r="AO8" s="77">
        <v>4.9050000000000002</v>
      </c>
      <c r="AP8" s="61">
        <v>37.325000000000003</v>
      </c>
      <c r="AQ8" s="77" t="s">
        <v>177</v>
      </c>
      <c r="AR8" s="76">
        <v>8.5</v>
      </c>
      <c r="AS8" s="76" t="s">
        <v>177</v>
      </c>
      <c r="AT8" s="77">
        <v>3.1924999999999999</v>
      </c>
      <c r="AU8" s="61">
        <v>0.75</v>
      </c>
      <c r="AV8" s="76">
        <v>435</v>
      </c>
      <c r="AW8" s="77">
        <v>0.34250000000000003</v>
      </c>
      <c r="AX8" s="77">
        <v>0.37249999999999994</v>
      </c>
      <c r="AY8" s="77" t="s">
        <v>177</v>
      </c>
      <c r="AZ8" s="77">
        <v>2.9675000000000002</v>
      </c>
      <c r="BA8" s="77">
        <v>0.17250000000000001</v>
      </c>
      <c r="BB8" s="77">
        <v>0.76250000000000007</v>
      </c>
      <c r="BC8" s="76">
        <v>59.75</v>
      </c>
      <c r="BD8" s="77" t="s">
        <v>177</v>
      </c>
      <c r="BE8" s="77">
        <v>10.625</v>
      </c>
      <c r="BF8" s="77">
        <v>1.04</v>
      </c>
      <c r="BG8" s="76">
        <v>60.25</v>
      </c>
      <c r="BH8" s="76">
        <v>136.25</v>
      </c>
      <c r="BI8" s="4"/>
      <c r="BJ8" s="4"/>
      <c r="BK8" s="4"/>
      <c r="BL8" s="4"/>
      <c r="BM8" s="4"/>
    </row>
    <row r="9" spans="1:65">
      <c r="A9" s="164" t="s">
        <v>458</v>
      </c>
      <c r="B9" s="61">
        <v>9.5742710775633483E-2</v>
      </c>
      <c r="C9" s="77">
        <v>3.8622100754188315E-2</v>
      </c>
      <c r="D9" s="77">
        <v>3.3665016461206954E-2</v>
      </c>
      <c r="E9" s="77">
        <v>1.5000000000000015E-2</v>
      </c>
      <c r="F9" s="61">
        <v>4.9999999999999989E-2</v>
      </c>
      <c r="G9" s="77">
        <v>2.5000000000000022E-2</v>
      </c>
      <c r="H9" s="77">
        <v>0</v>
      </c>
      <c r="I9" s="77">
        <v>3.5939764421413112E-2</v>
      </c>
      <c r="J9" s="77">
        <v>8.164965809277263E-3</v>
      </c>
      <c r="K9" s="61">
        <v>9.57427107756358E-2</v>
      </c>
      <c r="L9" s="77">
        <v>0</v>
      </c>
      <c r="M9" s="77">
        <v>7.4386378681404505E-2</v>
      </c>
      <c r="N9" s="77" t="s">
        <v>177</v>
      </c>
      <c r="O9" s="77">
        <v>9.5742710775633788E-2</v>
      </c>
      <c r="P9" s="76">
        <v>4.6457866215887842</v>
      </c>
      <c r="Q9" s="61">
        <v>0.37416573867739411</v>
      </c>
      <c r="R9" s="77" t="s">
        <v>177</v>
      </c>
      <c r="S9" s="77" t="s">
        <v>177</v>
      </c>
      <c r="T9" s="76">
        <v>1.2909944487358056</v>
      </c>
      <c r="U9" s="61">
        <v>0.34156502553198614</v>
      </c>
      <c r="V9" s="76">
        <v>1.6329931618554521</v>
      </c>
      <c r="W9" s="61">
        <v>0.12909944487358033</v>
      </c>
      <c r="X9" s="76">
        <v>1.3190905958272927</v>
      </c>
      <c r="Y9" s="77">
        <v>0.25064915718988562</v>
      </c>
      <c r="Z9" s="77">
        <v>8.1802607945386838E-2</v>
      </c>
      <c r="AA9" s="77">
        <v>5.9441848333756687E-2</v>
      </c>
      <c r="AB9" s="61">
        <v>0.84606934309980364</v>
      </c>
      <c r="AC9" s="77">
        <v>0.1776701062831523</v>
      </c>
      <c r="AD9" s="61">
        <v>0.26299556396765777</v>
      </c>
      <c r="AE9" s="61">
        <v>0.25000000000000022</v>
      </c>
      <c r="AF9" s="61">
        <v>0.24494897427831808</v>
      </c>
      <c r="AG9" s="77">
        <v>3.0956959368344503E-2</v>
      </c>
      <c r="AH9" s="76">
        <v>0.9574271077563381</v>
      </c>
      <c r="AI9" s="77">
        <v>4.1932485418030477E-2</v>
      </c>
      <c r="AJ9" s="77" t="s">
        <v>177</v>
      </c>
      <c r="AK9" s="76">
        <v>0.5</v>
      </c>
      <c r="AL9" s="61">
        <v>0.53774219349672236</v>
      </c>
      <c r="AM9" s="76">
        <v>1.6329931618554521</v>
      </c>
      <c r="AN9" s="61">
        <v>0.88459030064770694</v>
      </c>
      <c r="AO9" s="77">
        <v>0.11269427669584649</v>
      </c>
      <c r="AP9" s="61">
        <v>0.94295634398770767</v>
      </c>
      <c r="AQ9" s="77" t="s">
        <v>177</v>
      </c>
      <c r="AR9" s="76">
        <v>0.57735026918962573</v>
      </c>
      <c r="AS9" s="76" t="s">
        <v>177</v>
      </c>
      <c r="AT9" s="77">
        <v>0.30115057142012314</v>
      </c>
      <c r="AU9" s="61">
        <v>0.12909944487358033</v>
      </c>
      <c r="AV9" s="76">
        <v>6.7823299831252681</v>
      </c>
      <c r="AW9" s="77">
        <v>2.9860788111948193E-2</v>
      </c>
      <c r="AX9" s="77">
        <v>4.5734742446707992E-2</v>
      </c>
      <c r="AY9" s="77" t="s">
        <v>177</v>
      </c>
      <c r="AZ9" s="77">
        <v>0.28744564703609632</v>
      </c>
      <c r="BA9" s="77">
        <v>2.8722813232690009E-2</v>
      </c>
      <c r="BB9" s="77">
        <v>0.12841988423397063</v>
      </c>
      <c r="BC9" s="76">
        <v>2.3629078131263039</v>
      </c>
      <c r="BD9" s="77" t="s">
        <v>177</v>
      </c>
      <c r="BE9" s="77">
        <v>0.29860788111948222</v>
      </c>
      <c r="BF9" s="77">
        <v>0.10099504938362074</v>
      </c>
      <c r="BG9" s="76">
        <v>2.5</v>
      </c>
      <c r="BH9" s="76">
        <v>6.4485140407177015</v>
      </c>
      <c r="BI9" s="4"/>
      <c r="BJ9" s="4"/>
      <c r="BK9" s="4"/>
      <c r="BL9" s="4"/>
      <c r="BM9" s="4"/>
    </row>
    <row r="10" spans="1:65" ht="15">
      <c r="A10" s="164" t="s">
        <v>468</v>
      </c>
      <c r="B10" s="61">
        <f>100*(B9/B8)</f>
        <v>0.79619717900734699</v>
      </c>
      <c r="C10" s="77">
        <f t="shared" ref="C10:BH10" si="0">100*(C9/C8)</f>
        <v>1.0676461853265602</v>
      </c>
      <c r="D10" s="77">
        <f t="shared" si="0"/>
        <v>0.85012667831330679</v>
      </c>
      <c r="E10" s="77">
        <f t="shared" si="0"/>
        <v>0.97560975609756184</v>
      </c>
      <c r="F10" s="61">
        <f t="shared" si="0"/>
        <v>5.7142857142857126</v>
      </c>
      <c r="G10" s="77">
        <f t="shared" si="0"/>
        <v>1.5698587127158568</v>
      </c>
      <c r="H10" s="77">
        <f t="shared" si="0"/>
        <v>0</v>
      </c>
      <c r="I10" s="77">
        <f t="shared" si="0"/>
        <v>0.99625126601283753</v>
      </c>
      <c r="J10" s="77">
        <f t="shared" si="0"/>
        <v>6.8041381743977194</v>
      </c>
      <c r="K10" s="61">
        <f t="shared" si="0"/>
        <v>0.13265356532821035</v>
      </c>
      <c r="L10" s="77">
        <f t="shared" si="0"/>
        <v>0</v>
      </c>
      <c r="M10" s="77">
        <f t="shared" si="0"/>
        <v>7.4423590476642834E-2</v>
      </c>
      <c r="N10" s="77" t="s">
        <v>177</v>
      </c>
      <c r="O10" s="97">
        <f t="shared" si="0"/>
        <v>10.942024088643862</v>
      </c>
      <c r="P10" s="76">
        <f t="shared" si="0"/>
        <v>0.97651847011850434</v>
      </c>
      <c r="Q10" s="105">
        <f t="shared" si="0"/>
        <v>34.015067152490367</v>
      </c>
      <c r="R10" s="77" t="s">
        <v>177</v>
      </c>
      <c r="S10" s="77" t="s">
        <v>177</v>
      </c>
      <c r="T10" s="76">
        <f t="shared" si="0"/>
        <v>4.2327686843796908</v>
      </c>
      <c r="U10" s="61">
        <f t="shared" si="0"/>
        <v>3.2071833383285084</v>
      </c>
      <c r="V10" s="76">
        <f t="shared" si="0"/>
        <v>2.6770379702548395</v>
      </c>
      <c r="W10" s="105">
        <f t="shared" si="0"/>
        <v>19.861453057473895</v>
      </c>
      <c r="X10" s="76">
        <f t="shared" si="0"/>
        <v>5.1526976399503619</v>
      </c>
      <c r="Y10" s="97">
        <f t="shared" si="0"/>
        <v>11.127598543391148</v>
      </c>
      <c r="Z10" s="77">
        <f t="shared" si="0"/>
        <v>7.8467729444016161</v>
      </c>
      <c r="AA10" s="77">
        <f t="shared" si="0"/>
        <v>6.6046498148618547</v>
      </c>
      <c r="AB10" s="61">
        <f t="shared" si="0"/>
        <v>5.7263576521137312</v>
      </c>
      <c r="AC10" s="77">
        <f t="shared" si="0"/>
        <v>6.6418731320804598</v>
      </c>
      <c r="AD10" s="105">
        <f t="shared" si="0"/>
        <v>26.973903996682846</v>
      </c>
      <c r="AE10" s="61">
        <f t="shared" si="0"/>
        <v>6.1349693251533806</v>
      </c>
      <c r="AF10" s="105">
        <f t="shared" si="0"/>
        <v>34.992710611188301</v>
      </c>
      <c r="AG10" s="77">
        <f t="shared" si="0"/>
        <v>8.093322710678299</v>
      </c>
      <c r="AH10" s="76">
        <f t="shared" si="0"/>
        <v>6.4910312390260207</v>
      </c>
      <c r="AI10" s="97">
        <f t="shared" si="0"/>
        <v>27.496711749528181</v>
      </c>
      <c r="AJ10" s="77" t="s">
        <v>177</v>
      </c>
      <c r="AK10" s="76">
        <f t="shared" si="0"/>
        <v>9.5238095238095237</v>
      </c>
      <c r="AL10" s="61">
        <f t="shared" si="0"/>
        <v>3.033806451321424</v>
      </c>
      <c r="AM10" s="76">
        <f t="shared" si="0"/>
        <v>4.9484641268347032</v>
      </c>
      <c r="AN10" s="61">
        <f t="shared" si="0"/>
        <v>6.7655089915694608</v>
      </c>
      <c r="AO10" s="77">
        <f t="shared" si="0"/>
        <v>2.2975387705575225</v>
      </c>
      <c r="AP10" s="61">
        <f t="shared" si="0"/>
        <v>2.5263398365377299</v>
      </c>
      <c r="AQ10" s="77" t="s">
        <v>177</v>
      </c>
      <c r="AR10" s="76">
        <f t="shared" si="0"/>
        <v>6.7923561081132444</v>
      </c>
      <c r="AS10" s="76" t="s">
        <v>177</v>
      </c>
      <c r="AT10" s="77">
        <f t="shared" si="0"/>
        <v>9.433064100865252</v>
      </c>
      <c r="AU10" s="105">
        <f t="shared" si="0"/>
        <v>17.213259316477377</v>
      </c>
      <c r="AV10" s="76">
        <f t="shared" si="0"/>
        <v>1.5591563179598318</v>
      </c>
      <c r="AW10" s="77">
        <f t="shared" si="0"/>
        <v>8.7184782808607846</v>
      </c>
      <c r="AX10" s="97">
        <f t="shared" si="0"/>
        <v>12.277783207169932</v>
      </c>
      <c r="AY10" s="77" t="s">
        <v>177</v>
      </c>
      <c r="AZ10" s="77">
        <f t="shared" si="0"/>
        <v>9.6864581983520228</v>
      </c>
      <c r="BA10" s="97">
        <f t="shared" si="0"/>
        <v>16.650906221849279</v>
      </c>
      <c r="BB10" s="97">
        <f t="shared" si="0"/>
        <v>16.84195203068467</v>
      </c>
      <c r="BC10" s="76">
        <f t="shared" si="0"/>
        <v>3.9546574278264504</v>
      </c>
      <c r="BD10" s="77" t="s">
        <v>177</v>
      </c>
      <c r="BE10" s="77">
        <f t="shared" si="0"/>
        <v>2.8104271164186558</v>
      </c>
      <c r="BF10" s="77">
        <f t="shared" si="0"/>
        <v>9.7110624407327624</v>
      </c>
      <c r="BG10" s="76">
        <f t="shared" si="0"/>
        <v>4.1493775933609953</v>
      </c>
      <c r="BH10" s="76">
        <f t="shared" si="0"/>
        <v>4.7328543418111577</v>
      </c>
      <c r="BI10" s="4"/>
      <c r="BJ10" s="4"/>
      <c r="BK10" s="4"/>
      <c r="BL10" s="4"/>
      <c r="BM10" s="4"/>
    </row>
    <row r="11" spans="1:65" ht="15">
      <c r="A11" s="172" t="s">
        <v>470</v>
      </c>
      <c r="B11" s="72">
        <f>100*((B8-B3)/B3)</f>
        <v>-0.20746887966805275</v>
      </c>
      <c r="C11" s="73">
        <f t="shared" ref="C11:BH11" si="1">100*((C8-C3)/C3)</f>
        <v>6.3970588235294192</v>
      </c>
      <c r="D11" s="73">
        <f t="shared" si="1"/>
        <v>4.485488126649086</v>
      </c>
      <c r="E11" s="73">
        <f t="shared" si="1"/>
        <v>8.2746478873239546</v>
      </c>
      <c r="F11" s="72" t="s">
        <v>177</v>
      </c>
      <c r="G11" s="73">
        <f t="shared" si="1"/>
        <v>-1.0869565217391211</v>
      </c>
      <c r="H11" s="73">
        <f t="shared" si="1"/>
        <v>-6.2500000000000053</v>
      </c>
      <c r="I11" s="73">
        <f t="shared" si="1"/>
        <v>3.3667621776504215</v>
      </c>
      <c r="J11" s="73">
        <f t="shared" si="1"/>
        <v>-1.6393442622950833</v>
      </c>
      <c r="K11" s="72">
        <f t="shared" si="1"/>
        <v>-0.76309638388563317</v>
      </c>
      <c r="L11" s="73">
        <f t="shared" si="1"/>
        <v>2.1505376344086042</v>
      </c>
      <c r="M11" s="73" t="s">
        <v>177</v>
      </c>
      <c r="N11" s="73" t="s">
        <v>177</v>
      </c>
      <c r="O11" s="73" t="s">
        <v>177</v>
      </c>
      <c r="P11" s="69">
        <f t="shared" si="1"/>
        <v>3.1995661605206074</v>
      </c>
      <c r="Q11" s="106">
        <f t="shared" si="1"/>
        <v>19.565217391304351</v>
      </c>
      <c r="R11" s="73" t="s">
        <v>177</v>
      </c>
      <c r="S11" s="73" t="s">
        <v>177</v>
      </c>
      <c r="T11" s="107">
        <f t="shared" si="1"/>
        <v>-18.010752688172047</v>
      </c>
      <c r="U11" s="72">
        <f t="shared" si="1"/>
        <v>7.2507552870090519</v>
      </c>
      <c r="V11" s="69">
        <f t="shared" si="1"/>
        <v>-7.5757575757575761</v>
      </c>
      <c r="W11" s="72">
        <f t="shared" si="1"/>
        <v>4.8387096774193585</v>
      </c>
      <c r="X11" s="69" t="s">
        <v>177</v>
      </c>
      <c r="Y11" s="103">
        <f t="shared" si="1"/>
        <v>11.509900990099005</v>
      </c>
      <c r="Z11" s="73">
        <f t="shared" si="1"/>
        <v>-6.9196428571428674</v>
      </c>
      <c r="AA11" s="73">
        <f t="shared" si="1"/>
        <v>2.2727272727272618</v>
      </c>
      <c r="AB11" s="72">
        <f t="shared" si="1"/>
        <v>4.7872340425531839</v>
      </c>
      <c r="AC11" s="73">
        <f t="shared" si="1"/>
        <v>2.8846153846153744</v>
      </c>
      <c r="AD11" s="72" t="s">
        <v>177</v>
      </c>
      <c r="AE11" s="72">
        <f t="shared" si="1"/>
        <v>-0.85158150851584002</v>
      </c>
      <c r="AF11" s="72" t="s">
        <v>177</v>
      </c>
      <c r="AG11" s="73">
        <f t="shared" si="1"/>
        <v>-4.3749999999999902</v>
      </c>
      <c r="AH11" s="107">
        <f t="shared" si="1"/>
        <v>-25.126903553299488</v>
      </c>
      <c r="AI11" s="73">
        <f t="shared" si="1"/>
        <v>-4.6875000000000044</v>
      </c>
      <c r="AJ11" s="73" t="s">
        <v>177</v>
      </c>
      <c r="AK11" s="69">
        <f t="shared" si="1"/>
        <v>-3.1365313653136515</v>
      </c>
      <c r="AL11" s="72">
        <f t="shared" si="1"/>
        <v>-5.213903743315516</v>
      </c>
      <c r="AM11" s="69">
        <f t="shared" si="1"/>
        <v>7.4918566775244315</v>
      </c>
      <c r="AN11" s="72" t="s">
        <v>177</v>
      </c>
      <c r="AO11" s="73">
        <f t="shared" si="1"/>
        <v>1.9750519750519884</v>
      </c>
      <c r="AP11" s="106">
        <f t="shared" si="1"/>
        <v>11.417910447761201</v>
      </c>
      <c r="AQ11" s="73" t="s">
        <v>177</v>
      </c>
      <c r="AR11" s="69">
        <f t="shared" si="1"/>
        <v>-7.3064340239912751</v>
      </c>
      <c r="AS11" s="69" t="s">
        <v>177</v>
      </c>
      <c r="AT11" s="73">
        <f t="shared" si="1"/>
        <v>-4.1291291291291348</v>
      </c>
      <c r="AU11" s="72" t="s">
        <v>177</v>
      </c>
      <c r="AV11" s="69">
        <f t="shared" si="1"/>
        <v>7.673267326732673</v>
      </c>
      <c r="AW11" s="103">
        <f t="shared" si="1"/>
        <v>10.483870967741945</v>
      </c>
      <c r="AX11" s="73">
        <f t="shared" si="1"/>
        <v>3.4722222222222099</v>
      </c>
      <c r="AY11" s="73" t="s">
        <v>177</v>
      </c>
      <c r="AZ11" s="73">
        <f t="shared" si="1"/>
        <v>-8.1269349845201155</v>
      </c>
      <c r="BA11" s="73">
        <f t="shared" si="1"/>
        <v>7.8125000000000071</v>
      </c>
      <c r="BB11" s="73">
        <f t="shared" si="1"/>
        <v>3.0405405405405506</v>
      </c>
      <c r="BC11" s="69">
        <f t="shared" si="1"/>
        <v>-0.41666666666666669</v>
      </c>
      <c r="BD11" s="73" t="s">
        <v>177</v>
      </c>
      <c r="BE11" s="73">
        <f t="shared" si="1"/>
        <v>-6.7982456140350909</v>
      </c>
      <c r="BF11" s="73">
        <f t="shared" si="1"/>
        <v>-2.8037383177570119</v>
      </c>
      <c r="BG11" s="69" t="s">
        <v>177</v>
      </c>
      <c r="BH11" s="107">
        <f t="shared" si="1"/>
        <v>-14.308176100628931</v>
      </c>
      <c r="BI11" s="4"/>
      <c r="BJ11" s="4"/>
      <c r="BK11" s="4"/>
      <c r="BL11" s="4"/>
      <c r="BM11" s="4"/>
    </row>
    <row r="12" spans="1:65" ht="15">
      <c r="A12" s="21" t="s">
        <v>528</v>
      </c>
      <c r="B12" s="35"/>
      <c r="C12" s="49"/>
      <c r="D12" s="77"/>
      <c r="E12" s="77"/>
      <c r="F12" s="35"/>
      <c r="G12" s="49"/>
      <c r="H12" s="49"/>
      <c r="I12" s="49"/>
      <c r="J12" s="49"/>
      <c r="K12" s="35"/>
      <c r="L12" s="49"/>
      <c r="M12" s="49"/>
      <c r="N12" s="49"/>
      <c r="O12" s="49"/>
      <c r="P12" s="7"/>
      <c r="Q12" s="35"/>
      <c r="R12" s="49"/>
      <c r="S12" s="49"/>
      <c r="T12" s="7"/>
      <c r="U12" s="35"/>
      <c r="V12" s="7"/>
      <c r="W12" s="35"/>
      <c r="X12" s="7"/>
      <c r="Y12" s="49"/>
      <c r="Z12" s="49"/>
      <c r="AA12" s="49"/>
      <c r="AB12" s="35"/>
      <c r="AC12" s="49"/>
      <c r="AD12" s="35"/>
      <c r="AE12" s="35"/>
      <c r="AF12" s="35"/>
      <c r="AG12" s="49"/>
      <c r="AH12" s="7"/>
      <c r="AI12" s="49"/>
      <c r="AJ12" s="49"/>
      <c r="AK12" s="7"/>
      <c r="AL12" s="35"/>
      <c r="AM12" s="7"/>
      <c r="BI12" s="4"/>
      <c r="BJ12" s="4"/>
      <c r="BK12" s="4"/>
      <c r="BL12" s="4"/>
      <c r="BM12" s="4"/>
    </row>
    <row r="13" spans="1:65" ht="15">
      <c r="A13" s="23" t="s">
        <v>534</v>
      </c>
      <c r="B13" s="35"/>
      <c r="C13" s="49"/>
      <c r="D13" s="77"/>
      <c r="E13" s="77"/>
      <c r="F13" s="35"/>
      <c r="G13" s="49"/>
      <c r="H13" s="49"/>
      <c r="I13" s="49"/>
      <c r="J13" s="49"/>
      <c r="K13" s="35"/>
      <c r="L13" s="49"/>
      <c r="M13" s="49"/>
      <c r="N13" s="49"/>
      <c r="O13" s="49"/>
      <c r="P13" s="7"/>
      <c r="Q13" s="35"/>
      <c r="R13" s="49"/>
      <c r="S13" s="49"/>
      <c r="T13" s="7"/>
      <c r="U13" s="35"/>
      <c r="V13" s="7"/>
      <c r="W13" s="35"/>
      <c r="X13" s="7"/>
      <c r="Y13" s="49"/>
      <c r="Z13" s="49"/>
      <c r="AA13" s="49"/>
      <c r="AB13" s="35"/>
      <c r="AC13" s="49"/>
      <c r="AD13" s="35"/>
      <c r="AE13" s="35"/>
      <c r="AF13" s="35"/>
      <c r="AG13" s="49"/>
      <c r="AH13" s="7"/>
      <c r="AI13" s="49"/>
      <c r="AJ13" s="49"/>
      <c r="AK13" s="7"/>
      <c r="AL13" s="35"/>
      <c r="AM13" s="7"/>
      <c r="BI13" s="4"/>
      <c r="BJ13" s="4"/>
      <c r="BK13" s="4"/>
      <c r="BL13" s="4"/>
      <c r="BM13" s="4"/>
    </row>
    <row r="14" spans="1:65">
      <c r="A14" s="126"/>
    </row>
    <row r="15" spans="1:65">
      <c r="A15" s="126"/>
    </row>
    <row r="16" spans="1:65">
      <c r="A16" s="126"/>
    </row>
    <row r="17" spans="1:2">
      <c r="A17" s="126"/>
    </row>
    <row r="18" spans="1:2">
      <c r="A18" s="126"/>
    </row>
    <row r="19" spans="1:2">
      <c r="A19" s="126"/>
    </row>
    <row r="20" spans="1:2">
      <c r="A20" s="126"/>
    </row>
    <row r="21" spans="1:2">
      <c r="A21" s="126"/>
    </row>
    <row r="22" spans="1:2">
      <c r="A22" s="126"/>
    </row>
    <row r="23" spans="1:2">
      <c r="A23" s="126"/>
    </row>
    <row r="24" spans="1:2">
      <c r="A24" s="126"/>
    </row>
    <row r="25" spans="1:2">
      <c r="A25" s="126"/>
    </row>
    <row r="26" spans="1:2">
      <c r="A26" s="126"/>
    </row>
    <row r="27" spans="1:2">
      <c r="A27" s="126"/>
    </row>
    <row r="28" spans="1:2">
      <c r="A28" s="126"/>
    </row>
    <row r="29" spans="1:2">
      <c r="A29" s="126"/>
    </row>
    <row r="30" spans="1:2">
      <c r="A30" s="126"/>
    </row>
    <row r="31" spans="1:2">
      <c r="A31" s="126"/>
    </row>
    <row r="32" spans="1:2">
      <c r="A32" s="126"/>
      <c r="B32" s="111"/>
    </row>
    <row r="33" spans="1:2">
      <c r="A33" s="126"/>
      <c r="B33" s="111"/>
    </row>
    <row r="34" spans="1:2">
      <c r="A34" s="126"/>
      <c r="B34" s="111"/>
    </row>
    <row r="35" spans="1:2">
      <c r="A35" s="126"/>
      <c r="B35" s="111"/>
    </row>
    <row r="36" spans="1:2">
      <c r="A36" s="126"/>
      <c r="B36" s="111"/>
    </row>
    <row r="37" spans="1:2">
      <c r="A37" s="126"/>
      <c r="B37" s="111"/>
    </row>
    <row r="38" spans="1:2">
      <c r="A38" s="126"/>
      <c r="B38" s="111"/>
    </row>
    <row r="39" spans="1:2">
      <c r="A39" s="126"/>
      <c r="B39" s="111"/>
    </row>
    <row r="40" spans="1:2">
      <c r="A40" s="126"/>
      <c r="B40" s="111"/>
    </row>
    <row r="41" spans="1:2">
      <c r="A41" s="126"/>
      <c r="B41" s="111"/>
    </row>
    <row r="42" spans="1:2">
      <c r="A42" s="126"/>
      <c r="B42" s="111"/>
    </row>
    <row r="43" spans="1:2">
      <c r="A43" s="126"/>
      <c r="B43" s="111"/>
    </row>
    <row r="44" spans="1:2">
      <c r="A44" s="126"/>
      <c r="B44" s="111"/>
    </row>
    <row r="45" spans="1:2">
      <c r="A45" s="126"/>
      <c r="B45" s="111"/>
    </row>
    <row r="46" spans="1:2">
      <c r="A46" s="126"/>
      <c r="B46" s="111"/>
    </row>
    <row r="47" spans="1:2">
      <c r="A47" s="126"/>
      <c r="B47" s="111"/>
    </row>
    <row r="48" spans="1:2">
      <c r="A48" s="126"/>
      <c r="B48" s="111"/>
    </row>
    <row r="49" spans="1:12">
      <c r="A49" s="126"/>
      <c r="B49" s="111"/>
    </row>
    <row r="50" spans="1:12">
      <c r="A50" s="126"/>
      <c r="B50" s="112"/>
      <c r="C50" s="108"/>
      <c r="D50" s="109"/>
      <c r="E50" s="109"/>
      <c r="F50" s="112"/>
      <c r="G50" s="108"/>
      <c r="H50" s="109"/>
      <c r="I50" s="110"/>
      <c r="J50" s="108"/>
      <c r="K50" s="114"/>
      <c r="L50" s="108"/>
    </row>
    <row r="51" spans="1:12">
      <c r="A51" s="126"/>
      <c r="B51" s="111"/>
    </row>
    <row r="52" spans="1:12">
      <c r="A52" s="126"/>
      <c r="B52" s="111"/>
    </row>
    <row r="53" spans="1:12">
      <c r="A53" s="126"/>
      <c r="B53" s="111"/>
    </row>
    <row r="54" spans="1:12">
      <c r="A54" s="126"/>
      <c r="B54" s="111"/>
    </row>
    <row r="55" spans="1:12">
      <c r="A55" s="126"/>
      <c r="B55" s="111"/>
    </row>
    <row r="56" spans="1:12">
      <c r="A56" s="126"/>
      <c r="B56" s="111"/>
    </row>
    <row r="57" spans="1:12">
      <c r="A57" s="126"/>
      <c r="B57" s="111"/>
    </row>
    <row r="58" spans="1:12">
      <c r="A58" s="126"/>
      <c r="B58" s="111"/>
    </row>
    <row r="59" spans="1:12">
      <c r="A59" s="126"/>
      <c r="B59" s="111"/>
    </row>
    <row r="60" spans="1:12">
      <c r="A60" s="126"/>
      <c r="B60" s="111"/>
    </row>
    <row r="61" spans="1:12">
      <c r="A61" s="126"/>
      <c r="B61" s="111"/>
    </row>
    <row r="62" spans="1:12">
      <c r="A62" s="126"/>
      <c r="B62" s="111"/>
    </row>
    <row r="63" spans="1:12">
      <c r="A63" s="126"/>
      <c r="B63" s="111"/>
    </row>
    <row r="64" spans="1:12">
      <c r="A64" s="126"/>
      <c r="B64" s="111"/>
    </row>
    <row r="65" spans="1:60">
      <c r="A65" s="126"/>
      <c r="B65" s="111"/>
    </row>
    <row r="66" spans="1:60">
      <c r="A66" s="126"/>
      <c r="B66" s="111"/>
    </row>
    <row r="67" spans="1:60" s="4" customFormat="1">
      <c r="A67" s="126"/>
      <c r="B67" s="18"/>
      <c r="C67" s="34"/>
      <c r="D67" s="34"/>
      <c r="E67" s="34"/>
      <c r="F67" s="18"/>
      <c r="G67" s="34"/>
      <c r="H67" s="34"/>
      <c r="I67" s="34"/>
      <c r="J67" s="34"/>
      <c r="K67" s="18"/>
      <c r="L67" s="34"/>
      <c r="M67" s="34"/>
      <c r="N67" s="34"/>
      <c r="O67" s="34"/>
      <c r="P67" s="22"/>
      <c r="Q67" s="18"/>
      <c r="R67" s="34"/>
      <c r="S67" s="34"/>
      <c r="T67" s="22"/>
      <c r="U67" s="18"/>
      <c r="V67" s="22"/>
      <c r="W67" s="18"/>
      <c r="X67" s="22"/>
      <c r="Y67" s="34"/>
      <c r="Z67" s="34"/>
      <c r="AA67" s="34"/>
      <c r="AB67" s="18"/>
      <c r="AC67" s="34"/>
      <c r="AD67" s="18"/>
      <c r="AE67" s="18"/>
      <c r="AF67" s="18"/>
      <c r="AG67" s="34"/>
      <c r="AH67" s="22"/>
      <c r="AI67" s="34"/>
      <c r="AJ67" s="34"/>
      <c r="AK67" s="22"/>
      <c r="AL67" s="18"/>
      <c r="AM67" s="22"/>
      <c r="AN67" s="35"/>
      <c r="AO67" s="49"/>
      <c r="AP67" s="35"/>
      <c r="AQ67" s="49"/>
      <c r="AR67" s="7"/>
      <c r="AS67" s="7"/>
      <c r="AT67" s="49"/>
      <c r="AU67" s="35"/>
      <c r="AV67" s="7"/>
      <c r="AW67" s="49"/>
      <c r="AX67" s="49"/>
      <c r="AY67" s="49"/>
      <c r="AZ67" s="49"/>
      <c r="BA67" s="49"/>
      <c r="BB67" s="49"/>
      <c r="BC67" s="7"/>
      <c r="BD67" s="49"/>
      <c r="BE67" s="49"/>
      <c r="BF67" s="49"/>
      <c r="BG67" s="7"/>
      <c r="BH67" s="7"/>
    </row>
    <row r="68" spans="1:60" s="4" customFormat="1">
      <c r="A68" s="126"/>
      <c r="B68" s="18"/>
      <c r="C68" s="34"/>
      <c r="D68" s="34"/>
      <c r="E68" s="34"/>
      <c r="F68" s="18"/>
      <c r="G68" s="34"/>
      <c r="H68" s="34"/>
      <c r="I68" s="34"/>
      <c r="J68" s="34"/>
      <c r="K68" s="18"/>
      <c r="L68" s="34"/>
      <c r="M68" s="34"/>
      <c r="N68" s="34"/>
      <c r="O68" s="34"/>
      <c r="P68" s="22"/>
      <c r="Q68" s="18"/>
      <c r="R68" s="34"/>
      <c r="S68" s="34"/>
      <c r="T68" s="22"/>
      <c r="U68" s="18"/>
      <c r="V68" s="22"/>
      <c r="W68" s="18"/>
      <c r="X68" s="22"/>
      <c r="Y68" s="34"/>
      <c r="Z68" s="34"/>
      <c r="AA68" s="34"/>
      <c r="AB68" s="18"/>
      <c r="AC68" s="34"/>
      <c r="AD68" s="18"/>
      <c r="AE68" s="18"/>
      <c r="AF68" s="18"/>
      <c r="AG68" s="34"/>
      <c r="AH68" s="22"/>
      <c r="AI68" s="34"/>
      <c r="AJ68" s="34"/>
      <c r="AK68" s="22"/>
      <c r="AL68" s="18"/>
      <c r="AM68" s="22"/>
      <c r="AN68" s="35"/>
      <c r="AO68" s="49"/>
      <c r="AP68" s="35"/>
      <c r="AQ68" s="49"/>
      <c r="AR68" s="7"/>
      <c r="AS68" s="7"/>
      <c r="AT68" s="49"/>
      <c r="AU68" s="35"/>
      <c r="AV68" s="7"/>
      <c r="AW68" s="49"/>
      <c r="AX68" s="49"/>
      <c r="AY68" s="49"/>
      <c r="AZ68" s="49"/>
      <c r="BA68" s="49"/>
      <c r="BB68" s="49"/>
      <c r="BC68" s="7"/>
      <c r="BD68" s="49"/>
      <c r="BE68" s="49"/>
      <c r="BF68" s="49"/>
      <c r="BG68" s="7"/>
      <c r="BH68" s="7"/>
    </row>
    <row r="69" spans="1:60">
      <c r="A69" s="126"/>
    </row>
    <row r="70" spans="1:60" s="4" customFormat="1">
      <c r="A70" s="126"/>
      <c r="B70" s="18"/>
      <c r="C70" s="34"/>
      <c r="D70" s="34"/>
      <c r="E70" s="34"/>
      <c r="F70" s="18"/>
      <c r="G70" s="34"/>
      <c r="H70" s="34"/>
      <c r="I70" s="34"/>
      <c r="J70" s="34"/>
      <c r="K70" s="18"/>
      <c r="L70" s="34"/>
      <c r="M70" s="34"/>
      <c r="N70" s="34"/>
      <c r="O70" s="34"/>
      <c r="P70" s="22"/>
      <c r="Q70" s="18"/>
      <c r="R70" s="34"/>
      <c r="S70" s="34"/>
      <c r="T70" s="22"/>
      <c r="U70" s="18"/>
      <c r="V70" s="22"/>
      <c r="W70" s="18"/>
      <c r="X70" s="22"/>
      <c r="Y70" s="34"/>
      <c r="Z70" s="34"/>
      <c r="AA70" s="34"/>
      <c r="AB70" s="18"/>
      <c r="AC70" s="34"/>
      <c r="AD70" s="18"/>
      <c r="AE70" s="18"/>
      <c r="AF70" s="18"/>
      <c r="AG70" s="34"/>
      <c r="AH70" s="22"/>
      <c r="AI70" s="34"/>
      <c r="AJ70" s="34"/>
      <c r="AK70" s="22"/>
      <c r="AL70" s="18"/>
      <c r="AM70" s="22"/>
      <c r="AN70" s="35"/>
      <c r="AO70" s="49"/>
      <c r="AP70" s="35"/>
      <c r="AQ70" s="49"/>
      <c r="AR70" s="7"/>
      <c r="AS70" s="7"/>
      <c r="AT70" s="49"/>
      <c r="AU70" s="35"/>
      <c r="AV70" s="7"/>
      <c r="AW70" s="49"/>
      <c r="AX70" s="49"/>
      <c r="AY70" s="49"/>
      <c r="AZ70" s="49"/>
      <c r="BA70" s="49"/>
      <c r="BB70" s="49"/>
      <c r="BC70" s="7"/>
      <c r="BD70" s="49"/>
      <c r="BE70" s="49"/>
      <c r="BF70" s="49"/>
      <c r="BG70" s="7"/>
      <c r="BH70" s="7"/>
    </row>
    <row r="71" spans="1:60" s="4" customFormat="1">
      <c r="A71" s="126"/>
      <c r="B71" s="18"/>
      <c r="C71" s="34"/>
      <c r="D71" s="34"/>
      <c r="E71" s="34"/>
      <c r="F71" s="18"/>
      <c r="G71" s="34"/>
      <c r="H71" s="34"/>
      <c r="I71" s="34"/>
      <c r="J71" s="34"/>
      <c r="K71" s="18"/>
      <c r="L71" s="34"/>
      <c r="M71" s="34"/>
      <c r="N71" s="34"/>
      <c r="O71" s="34"/>
      <c r="P71" s="22"/>
      <c r="Q71" s="18"/>
      <c r="R71" s="34"/>
      <c r="S71" s="34"/>
      <c r="T71" s="22"/>
      <c r="U71" s="18"/>
      <c r="V71" s="22"/>
      <c r="W71" s="18"/>
      <c r="X71" s="22"/>
      <c r="Y71" s="34"/>
      <c r="Z71" s="34"/>
      <c r="AA71" s="34"/>
      <c r="AB71" s="18"/>
      <c r="AC71" s="34"/>
      <c r="AD71" s="18"/>
      <c r="AE71" s="18"/>
      <c r="AF71" s="18"/>
      <c r="AG71" s="34"/>
      <c r="AH71" s="22"/>
      <c r="AI71" s="34"/>
      <c r="AJ71" s="34"/>
      <c r="AK71" s="22"/>
      <c r="AL71" s="18"/>
      <c r="AM71" s="22"/>
      <c r="AN71" s="35"/>
      <c r="AO71" s="49"/>
      <c r="AP71" s="35"/>
      <c r="AQ71" s="49"/>
      <c r="AR71" s="7"/>
      <c r="AS71" s="7"/>
      <c r="AT71" s="49"/>
      <c r="AU71" s="35"/>
      <c r="AV71" s="7"/>
      <c r="AW71" s="49"/>
      <c r="AX71" s="49"/>
      <c r="AY71" s="49"/>
      <c r="AZ71" s="49"/>
      <c r="BA71" s="49"/>
      <c r="BB71" s="49"/>
      <c r="BC71" s="7"/>
      <c r="BD71" s="49"/>
      <c r="BE71" s="49"/>
      <c r="BF71" s="49"/>
      <c r="BG71" s="7"/>
      <c r="BH71" s="7"/>
    </row>
    <row r="72" spans="1:60">
      <c r="A72" s="126"/>
    </row>
    <row r="73" spans="1:60" s="4" customFormat="1">
      <c r="A73" s="126"/>
      <c r="B73" s="18"/>
      <c r="C73" s="34"/>
      <c r="D73" s="34"/>
      <c r="E73" s="34"/>
      <c r="F73" s="18"/>
      <c r="G73" s="34"/>
      <c r="H73" s="34"/>
      <c r="I73" s="34"/>
      <c r="J73" s="34"/>
      <c r="K73" s="18"/>
      <c r="L73" s="34"/>
      <c r="M73" s="34"/>
      <c r="N73" s="34"/>
      <c r="O73" s="34"/>
      <c r="P73" s="22"/>
      <c r="Q73" s="18"/>
      <c r="R73" s="34"/>
      <c r="S73" s="34"/>
      <c r="T73" s="22"/>
      <c r="U73" s="18"/>
      <c r="V73" s="22"/>
      <c r="W73" s="18"/>
      <c r="X73" s="22"/>
      <c r="Y73" s="34"/>
      <c r="Z73" s="34"/>
      <c r="AA73" s="34"/>
      <c r="AB73" s="18"/>
      <c r="AC73" s="34"/>
      <c r="AD73" s="18"/>
      <c r="AE73" s="18"/>
      <c r="AF73" s="18"/>
      <c r="AG73" s="34"/>
      <c r="AH73" s="22"/>
      <c r="AI73" s="34"/>
      <c r="AJ73" s="34"/>
      <c r="AK73" s="22"/>
      <c r="AL73" s="18"/>
      <c r="AM73" s="22"/>
      <c r="AN73" s="35"/>
      <c r="AO73" s="49"/>
      <c r="AP73" s="35"/>
      <c r="AQ73" s="49"/>
      <c r="AR73" s="7"/>
      <c r="AS73" s="7"/>
      <c r="AT73" s="49"/>
      <c r="AU73" s="35"/>
      <c r="AV73" s="7"/>
      <c r="AW73" s="49"/>
      <c r="AX73" s="49"/>
      <c r="AY73" s="49"/>
      <c r="AZ73" s="49"/>
      <c r="BA73" s="49"/>
      <c r="BB73" s="49"/>
      <c r="BC73" s="7"/>
      <c r="BD73" s="49"/>
      <c r="BE73" s="49"/>
      <c r="BF73" s="49"/>
      <c r="BG73" s="7"/>
      <c r="BH73" s="7"/>
    </row>
    <row r="74" spans="1:60" s="4" customFormat="1">
      <c r="A74" s="126"/>
      <c r="B74" s="18"/>
      <c r="C74" s="34"/>
      <c r="D74" s="34"/>
      <c r="E74" s="34"/>
      <c r="F74" s="18"/>
      <c r="G74" s="34"/>
      <c r="H74" s="34"/>
      <c r="I74" s="34"/>
      <c r="J74" s="34"/>
      <c r="K74" s="18"/>
      <c r="L74" s="34"/>
      <c r="M74" s="34"/>
      <c r="N74" s="34"/>
      <c r="O74" s="34"/>
      <c r="P74" s="22"/>
      <c r="Q74" s="18"/>
      <c r="R74" s="34"/>
      <c r="S74" s="34"/>
      <c r="T74" s="22"/>
      <c r="U74" s="18"/>
      <c r="V74" s="22"/>
      <c r="W74" s="18"/>
      <c r="X74" s="22"/>
      <c r="Y74" s="34"/>
      <c r="Z74" s="34"/>
      <c r="AA74" s="34"/>
      <c r="AB74" s="18"/>
      <c r="AC74" s="34"/>
      <c r="AD74" s="18"/>
      <c r="AE74" s="18"/>
      <c r="AF74" s="18"/>
      <c r="AG74" s="34"/>
      <c r="AH74" s="22"/>
      <c r="AI74" s="34"/>
      <c r="AJ74" s="34"/>
      <c r="AK74" s="22"/>
      <c r="AL74" s="18"/>
      <c r="AM74" s="22"/>
      <c r="AN74" s="35"/>
      <c r="AO74" s="49"/>
      <c r="AP74" s="35"/>
      <c r="AQ74" s="49"/>
      <c r="AR74" s="7"/>
      <c r="AS74" s="7"/>
      <c r="AT74" s="49"/>
      <c r="AU74" s="35"/>
      <c r="AV74" s="7"/>
      <c r="AW74" s="49"/>
      <c r="AX74" s="49"/>
      <c r="AY74" s="49"/>
      <c r="AZ74" s="49"/>
      <c r="BA74" s="49"/>
      <c r="BB74" s="49"/>
      <c r="BC74" s="7"/>
      <c r="BD74" s="49"/>
      <c r="BE74" s="49"/>
      <c r="BF74" s="49"/>
      <c r="BG74" s="7"/>
      <c r="BH74" s="7"/>
    </row>
    <row r="75" spans="1:60">
      <c r="A75" s="126"/>
    </row>
    <row r="76" spans="1:60" s="4" customFormat="1">
      <c r="A76" s="126"/>
      <c r="B76" s="18"/>
      <c r="C76" s="34"/>
      <c r="D76" s="34"/>
      <c r="E76" s="34"/>
      <c r="F76" s="18"/>
      <c r="G76" s="34"/>
      <c r="H76" s="34"/>
      <c r="I76" s="34"/>
      <c r="J76" s="34"/>
      <c r="K76" s="18"/>
      <c r="L76" s="34"/>
      <c r="M76" s="34"/>
      <c r="N76" s="34"/>
      <c r="O76" s="34"/>
      <c r="P76" s="22"/>
      <c r="Q76" s="18"/>
      <c r="R76" s="34"/>
      <c r="S76" s="34"/>
      <c r="T76" s="22"/>
      <c r="U76" s="18"/>
      <c r="V76" s="22"/>
      <c r="W76" s="18"/>
      <c r="X76" s="22"/>
      <c r="Y76" s="34"/>
      <c r="Z76" s="34"/>
      <c r="AA76" s="34"/>
      <c r="AB76" s="18"/>
      <c r="AC76" s="34"/>
      <c r="AD76" s="18"/>
      <c r="AE76" s="18"/>
      <c r="AF76" s="18"/>
      <c r="AG76" s="34"/>
      <c r="AH76" s="22"/>
      <c r="AI76" s="34"/>
      <c r="AJ76" s="34"/>
      <c r="AK76" s="22"/>
      <c r="AL76" s="18"/>
      <c r="AM76" s="22"/>
      <c r="AN76" s="35"/>
      <c r="AO76" s="49"/>
      <c r="AP76" s="35"/>
      <c r="AQ76" s="49"/>
      <c r="AR76" s="7"/>
      <c r="AS76" s="7"/>
      <c r="AT76" s="49"/>
      <c r="AU76" s="35"/>
      <c r="AV76" s="7"/>
      <c r="AW76" s="49"/>
      <c r="AX76" s="49"/>
      <c r="AY76" s="49"/>
      <c r="AZ76" s="49"/>
      <c r="BA76" s="49"/>
      <c r="BB76" s="49"/>
      <c r="BC76" s="7"/>
      <c r="BD76" s="49"/>
      <c r="BE76" s="49"/>
      <c r="BF76" s="49"/>
      <c r="BG76" s="7"/>
      <c r="BH76" s="7"/>
    </row>
    <row r="77" spans="1:60" s="4" customFormat="1">
      <c r="A77" s="126"/>
      <c r="B77" s="18"/>
      <c r="C77" s="34"/>
      <c r="D77" s="34"/>
      <c r="E77" s="34"/>
      <c r="F77" s="18"/>
      <c r="G77" s="34"/>
      <c r="H77" s="34"/>
      <c r="I77" s="34"/>
      <c r="J77" s="34"/>
      <c r="K77" s="18"/>
      <c r="L77" s="34"/>
      <c r="M77" s="34"/>
      <c r="N77" s="34"/>
      <c r="O77" s="34"/>
      <c r="P77" s="22"/>
      <c r="Q77" s="18"/>
      <c r="R77" s="34"/>
      <c r="S77" s="34"/>
      <c r="T77" s="22"/>
      <c r="U77" s="18"/>
      <c r="V77" s="22"/>
      <c r="W77" s="18"/>
      <c r="X77" s="22"/>
      <c r="Y77" s="34"/>
      <c r="Z77" s="34"/>
      <c r="AA77" s="34"/>
      <c r="AB77" s="18"/>
      <c r="AC77" s="34"/>
      <c r="AD77" s="18"/>
      <c r="AE77" s="18"/>
      <c r="AF77" s="18"/>
      <c r="AG77" s="34"/>
      <c r="AH77" s="22"/>
      <c r="AI77" s="34"/>
      <c r="AJ77" s="34"/>
      <c r="AK77" s="22"/>
      <c r="AL77" s="18"/>
      <c r="AM77" s="22"/>
      <c r="AN77" s="35"/>
      <c r="AO77" s="49"/>
      <c r="AP77" s="35"/>
      <c r="AQ77" s="49"/>
      <c r="AR77" s="7"/>
      <c r="AS77" s="7"/>
      <c r="AT77" s="49"/>
      <c r="AU77" s="35"/>
      <c r="AV77" s="7"/>
      <c r="AW77" s="49"/>
      <c r="AX77" s="49"/>
      <c r="AY77" s="49"/>
      <c r="AZ77" s="49"/>
      <c r="BA77" s="49"/>
      <c r="BB77" s="49"/>
      <c r="BC77" s="7"/>
      <c r="BD77" s="49"/>
      <c r="BE77" s="49"/>
      <c r="BF77" s="49"/>
      <c r="BG77" s="7"/>
      <c r="BH77" s="7"/>
    </row>
    <row r="78" spans="1:60">
      <c r="A78" s="126"/>
    </row>
    <row r="79" spans="1:60" s="4" customFormat="1">
      <c r="A79" s="126"/>
      <c r="B79" s="18"/>
      <c r="C79" s="34"/>
      <c r="D79" s="34"/>
      <c r="E79" s="34"/>
      <c r="F79" s="18"/>
      <c r="G79" s="34"/>
      <c r="H79" s="34"/>
      <c r="I79" s="34"/>
      <c r="J79" s="34"/>
      <c r="K79" s="18"/>
      <c r="L79" s="34"/>
      <c r="M79" s="34"/>
      <c r="N79" s="34"/>
      <c r="O79" s="34"/>
      <c r="P79" s="22"/>
      <c r="Q79" s="18"/>
      <c r="R79" s="34"/>
      <c r="S79" s="34"/>
      <c r="T79" s="22"/>
      <c r="U79" s="18"/>
      <c r="V79" s="22"/>
      <c r="W79" s="18"/>
      <c r="X79" s="22"/>
      <c r="Y79" s="34"/>
      <c r="Z79" s="34"/>
      <c r="AA79" s="34"/>
      <c r="AB79" s="18"/>
      <c r="AC79" s="34"/>
      <c r="AD79" s="18"/>
      <c r="AE79" s="18"/>
      <c r="AF79" s="18"/>
      <c r="AG79" s="34"/>
      <c r="AH79" s="22"/>
      <c r="AI79" s="34"/>
      <c r="AJ79" s="34"/>
      <c r="AK79" s="22"/>
      <c r="AL79" s="18"/>
      <c r="AM79" s="22"/>
      <c r="AN79" s="35"/>
      <c r="AO79" s="49"/>
      <c r="AP79" s="35"/>
      <c r="AQ79" s="49"/>
      <c r="AR79" s="7"/>
      <c r="AS79" s="7"/>
      <c r="AT79" s="49"/>
      <c r="AU79" s="35"/>
      <c r="AV79" s="7"/>
      <c r="AW79" s="49"/>
      <c r="AX79" s="49"/>
      <c r="AY79" s="49"/>
      <c r="AZ79" s="49"/>
      <c r="BA79" s="49"/>
      <c r="BB79" s="49"/>
      <c r="BC79" s="7"/>
      <c r="BD79" s="49"/>
      <c r="BE79" s="49"/>
      <c r="BF79" s="49"/>
      <c r="BG79" s="7"/>
      <c r="BH79" s="7"/>
    </row>
    <row r="80" spans="1:60" s="4" customFormat="1">
      <c r="A80" s="126"/>
      <c r="B80" s="18"/>
      <c r="C80" s="34"/>
      <c r="D80" s="34"/>
      <c r="E80" s="34"/>
      <c r="F80" s="18"/>
      <c r="G80" s="34"/>
      <c r="H80" s="34"/>
      <c r="I80" s="34"/>
      <c r="J80" s="34"/>
      <c r="K80" s="18"/>
      <c r="L80" s="34"/>
      <c r="M80" s="34"/>
      <c r="N80" s="34"/>
      <c r="O80" s="34"/>
      <c r="P80" s="22"/>
      <c r="Q80" s="18"/>
      <c r="R80" s="34"/>
      <c r="S80" s="34"/>
      <c r="T80" s="22"/>
      <c r="U80" s="18"/>
      <c r="V80" s="22"/>
      <c r="W80" s="18"/>
      <c r="X80" s="22"/>
      <c r="Y80" s="34"/>
      <c r="Z80" s="34"/>
      <c r="AA80" s="34"/>
      <c r="AB80" s="18"/>
      <c r="AC80" s="34"/>
      <c r="AD80" s="18"/>
      <c r="AE80" s="18"/>
      <c r="AF80" s="18"/>
      <c r="AG80" s="34"/>
      <c r="AH80" s="22"/>
      <c r="AI80" s="34"/>
      <c r="AJ80" s="34"/>
      <c r="AK80" s="22"/>
      <c r="AL80" s="18"/>
      <c r="AM80" s="22"/>
      <c r="AN80" s="35"/>
      <c r="AO80" s="49"/>
      <c r="AP80" s="35"/>
      <c r="AQ80" s="49"/>
      <c r="AR80" s="7"/>
      <c r="AS80" s="7"/>
      <c r="AT80" s="49"/>
      <c r="AU80" s="35"/>
      <c r="AV80" s="7"/>
      <c r="AW80" s="49"/>
      <c r="AX80" s="49"/>
      <c r="AY80" s="49"/>
      <c r="AZ80" s="49"/>
      <c r="BA80" s="49"/>
      <c r="BB80" s="49"/>
      <c r="BC80" s="7"/>
      <c r="BD80" s="49"/>
      <c r="BE80" s="49"/>
      <c r="BF80" s="49"/>
      <c r="BG80" s="7"/>
      <c r="BH80" s="7"/>
    </row>
    <row r="81" spans="1:57">
      <c r="A81" s="126"/>
    </row>
    <row r="82" spans="1:57">
      <c r="A82" s="126"/>
      <c r="B82" s="111"/>
    </row>
    <row r="83" spans="1:57">
      <c r="A83" s="126"/>
      <c r="B83" s="111"/>
    </row>
    <row r="84" spans="1:57">
      <c r="A84" s="126"/>
      <c r="B84" s="111"/>
    </row>
    <row r="85" spans="1:57">
      <c r="A85" s="161"/>
      <c r="B85" s="113"/>
      <c r="C85" s="102"/>
      <c r="D85" s="102"/>
      <c r="E85" s="102"/>
      <c r="F85" s="71"/>
      <c r="G85" s="102"/>
      <c r="H85" s="102"/>
      <c r="I85" s="102"/>
      <c r="J85" s="102"/>
      <c r="K85" s="71"/>
      <c r="L85" s="102"/>
      <c r="M85" s="102"/>
      <c r="N85" s="102"/>
      <c r="O85" s="102"/>
      <c r="P85" s="93"/>
      <c r="Q85" s="71"/>
      <c r="R85" s="102"/>
      <c r="S85" s="102"/>
      <c r="T85" s="93"/>
      <c r="U85" s="71"/>
      <c r="V85" s="93"/>
      <c r="W85" s="71"/>
      <c r="X85" s="93"/>
      <c r="Y85" s="102"/>
      <c r="Z85" s="102"/>
      <c r="AA85" s="102"/>
      <c r="AB85" s="71"/>
      <c r="AC85" s="102"/>
      <c r="AD85" s="71"/>
      <c r="AE85" s="71"/>
      <c r="AF85" s="71"/>
      <c r="AG85" s="102"/>
      <c r="AH85" s="93"/>
      <c r="AI85" s="102"/>
      <c r="AJ85" s="102"/>
      <c r="AK85" s="93"/>
      <c r="AL85" s="71"/>
      <c r="AM85" s="93"/>
      <c r="AN85" s="72"/>
      <c r="AO85" s="73"/>
      <c r="AP85" s="72"/>
      <c r="AQ85" s="73"/>
      <c r="AR85" s="69"/>
      <c r="AS85" s="69"/>
      <c r="AT85" s="73"/>
      <c r="AU85" s="72"/>
      <c r="AV85" s="69"/>
      <c r="AW85" s="73"/>
      <c r="AX85" s="73"/>
      <c r="AY85" s="73"/>
      <c r="AZ85" s="73"/>
      <c r="BA85" s="73"/>
      <c r="BB85" s="73"/>
      <c r="BC85" s="69"/>
      <c r="BD85" s="73"/>
      <c r="BE85" s="73"/>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B34"/>
  <sheetViews>
    <sheetView workbookViewId="0"/>
  </sheetViews>
  <sheetFormatPr defaultRowHeight="12"/>
  <cols>
    <col min="1" max="1" width="13.28515625" style="1" bestFit="1" customWidth="1"/>
    <col min="2" max="2" width="27" style="2" bestFit="1" customWidth="1"/>
  </cols>
  <sheetData>
    <row r="1" spans="1:28">
      <c r="A1" s="1" t="s">
        <v>2</v>
      </c>
      <c r="B1" s="2" t="s">
        <v>20</v>
      </c>
      <c r="C1">
        <v>4.7370200000000002</v>
      </c>
      <c r="D1">
        <v>0.31739000000000001</v>
      </c>
      <c r="E1">
        <v>4</v>
      </c>
      <c r="F1">
        <v>0.28853337326301209</v>
      </c>
      <c r="G1">
        <v>3.9305818332217877</v>
      </c>
      <c r="H1">
        <v>0.28569894944458851</v>
      </c>
      <c r="I1">
        <v>5.162927910866542</v>
      </c>
      <c r="J1">
        <v>0.3245317568097506</v>
      </c>
      <c r="K1">
        <v>5.7613856467502913</v>
      </c>
      <c r="L1">
        <v>0.34649414787496624</v>
      </c>
      <c r="M1">
        <v>4.8514909034136098</v>
      </c>
      <c r="N1">
        <v>0.31559344130610079</v>
      </c>
      <c r="O1">
        <v>5.2896050944662489</v>
      </c>
      <c r="P1">
        <v>0.34170423132278704</v>
      </c>
      <c r="Q1">
        <v>5.4709940492983939</v>
      </c>
      <c r="R1">
        <v>0.35109193975551312</v>
      </c>
      <c r="S1">
        <v>5.6936877450562848</v>
      </c>
      <c r="T1">
        <v>0.3446410571217689</v>
      </c>
      <c r="U1">
        <v>5.4176865532197587</v>
      </c>
      <c r="V1">
        <v>0.33935496300769086</v>
      </c>
      <c r="W1">
        <v>5.3415635551249663</v>
      </c>
      <c r="X1">
        <v>0.34010936345102183</v>
      </c>
      <c r="Y1">
        <v>5.4822918757519501</v>
      </c>
      <c r="Z1">
        <v>0.33968254556432637</v>
      </c>
      <c r="AA1">
        <v>5.3840391519201738</v>
      </c>
      <c r="AB1">
        <v>0.33344263283293946</v>
      </c>
    </row>
    <row r="2" spans="1:28">
      <c r="A2" s="1" t="s">
        <v>3</v>
      </c>
      <c r="B2" s="2" t="s">
        <v>21</v>
      </c>
      <c r="C2">
        <v>5.0983400000000003</v>
      </c>
      <c r="D2">
        <v>0.33961000000000002</v>
      </c>
      <c r="E2">
        <v>4</v>
      </c>
      <c r="F2">
        <v>0.28853337326301221</v>
      </c>
      <c r="G2">
        <v>4.0286622778327192</v>
      </c>
      <c r="H2">
        <v>0.28969402459101001</v>
      </c>
      <c r="I2">
        <v>5.1547092607979348</v>
      </c>
      <c r="J2">
        <v>0.32647875804472953</v>
      </c>
      <c r="K2">
        <v>5.7486181267391272</v>
      </c>
      <c r="L2">
        <v>0.34898970870939588</v>
      </c>
      <c r="M2">
        <v>4.8461615540807363</v>
      </c>
      <c r="N2">
        <v>0.31693029462994382</v>
      </c>
      <c r="O2">
        <v>5.2856711238114906</v>
      </c>
      <c r="P2">
        <v>0.34262706689356986</v>
      </c>
      <c r="Q2">
        <v>5.4665060878515703</v>
      </c>
      <c r="R2">
        <v>0.35223474036519159</v>
      </c>
      <c r="S2">
        <v>5.6838967295703409</v>
      </c>
      <c r="T2">
        <v>0.34669614621285472</v>
      </c>
      <c r="U2">
        <v>5.4115177096662457</v>
      </c>
      <c r="V2">
        <v>0.34093365067751435</v>
      </c>
      <c r="W2">
        <v>5.3369683248322808</v>
      </c>
      <c r="X2">
        <v>0.34124317012197447</v>
      </c>
      <c r="Y2">
        <v>5.4749679148896613</v>
      </c>
      <c r="Z2">
        <v>0.34153568737614215</v>
      </c>
      <c r="AA2">
        <v>5.3779567970280633</v>
      </c>
      <c r="AB2">
        <v>0.33492879349964777</v>
      </c>
    </row>
    <row r="3" spans="1:28">
      <c r="A3" s="1" t="s">
        <v>4</v>
      </c>
      <c r="B3" s="3">
        <v>1</v>
      </c>
      <c r="C3">
        <v>4.5772700000000004</v>
      </c>
      <c r="D3">
        <v>0.30487999999999998</v>
      </c>
      <c r="E3">
        <v>4.0583503044475977</v>
      </c>
      <c r="F3">
        <v>0.29089035119244433</v>
      </c>
      <c r="G3">
        <v>4.1286937647223247</v>
      </c>
      <c r="H3">
        <v>0.29370151370528341</v>
      </c>
      <c r="I3">
        <v>5.1304390466796983</v>
      </c>
      <c r="J3">
        <v>0.32807648340508377</v>
      </c>
      <c r="K3">
        <v>5.7108607829975524</v>
      </c>
      <c r="L3">
        <v>0.35112481259832468</v>
      </c>
      <c r="M3">
        <v>4.8304988531206607</v>
      </c>
      <c r="N3">
        <v>0.3178040618890412</v>
      </c>
      <c r="O3">
        <v>5.2741119406445049</v>
      </c>
      <c r="P3">
        <v>0.343186856981609</v>
      </c>
      <c r="Q3">
        <v>5.4533051699980657</v>
      </c>
      <c r="R3">
        <v>0.35302380796471367</v>
      </c>
      <c r="S3">
        <v>5.6549549130374661</v>
      </c>
      <c r="T3">
        <v>0.34842588605284996</v>
      </c>
      <c r="U3">
        <v>5.3933386014978169</v>
      </c>
      <c r="V3">
        <v>0.34213328378340002</v>
      </c>
      <c r="W3">
        <v>5.3234563761392746</v>
      </c>
      <c r="X3">
        <v>0.34199448204694177</v>
      </c>
      <c r="Y3">
        <v>5.4533744147956495</v>
      </c>
      <c r="Z3">
        <v>0.34296972973807272</v>
      </c>
      <c r="AA3">
        <v>5.3600094758733636</v>
      </c>
      <c r="AB3">
        <v>0.33610987078429133</v>
      </c>
    </row>
    <row r="4" spans="1:28">
      <c r="A4" s="1" t="s">
        <v>5</v>
      </c>
      <c r="B4" s="3">
        <v>29</v>
      </c>
      <c r="C4">
        <v>5.08725</v>
      </c>
      <c r="D4">
        <v>0.33317999999999998</v>
      </c>
      <c r="E4">
        <v>4.117381560501018</v>
      </c>
      <c r="F4">
        <v>0.29325164049252117</v>
      </c>
      <c r="G4">
        <v>4.2307151045422904</v>
      </c>
      <c r="H4">
        <v>0.29772145536155104</v>
      </c>
      <c r="I4">
        <v>5.0910499592295047</v>
      </c>
      <c r="J4">
        <v>0.32926353320122953</v>
      </c>
      <c r="K4">
        <v>5.6495646090709943</v>
      </c>
      <c r="L4">
        <v>0.35281740869668116</v>
      </c>
      <c r="M4">
        <v>4.8051047093475345</v>
      </c>
      <c r="N4">
        <v>0.31818116469764013</v>
      </c>
      <c r="O4">
        <v>5.2553717578919343</v>
      </c>
      <c r="P4">
        <v>0.34336208916775496</v>
      </c>
      <c r="Q4">
        <v>5.4318985996078295</v>
      </c>
      <c r="R4">
        <v>0.35342881912874385</v>
      </c>
      <c r="S4">
        <v>5.6079745132362619</v>
      </c>
      <c r="T4">
        <v>0.34976380370975302</v>
      </c>
      <c r="U4">
        <v>5.3638478416464253</v>
      </c>
      <c r="V4">
        <v>0.34290776109785059</v>
      </c>
      <c r="W4">
        <v>5.3015469656566312</v>
      </c>
      <c r="X4">
        <v>0.34233442672998776</v>
      </c>
      <c r="Y4">
        <v>5.4183412015687509</v>
      </c>
      <c r="Z4">
        <v>0.3439295632063693</v>
      </c>
      <c r="AA4">
        <v>5.3308868939430756</v>
      </c>
      <c r="AB4">
        <v>0.33694047654917703</v>
      </c>
    </row>
    <row r="5" spans="1:28">
      <c r="A5" s="1" t="s">
        <v>6</v>
      </c>
      <c r="B5" s="3">
        <v>1</v>
      </c>
      <c r="C5">
        <v>5.2397799999999997</v>
      </c>
      <c r="D5">
        <v>0.34303</v>
      </c>
      <c r="E5">
        <v>4.177101714906966</v>
      </c>
      <c r="F5">
        <v>0.29561724904957676</v>
      </c>
      <c r="G5">
        <v>4.3347658799761088</v>
      </c>
      <c r="H5">
        <v>0.30175388825381755</v>
      </c>
      <c r="I5">
        <v>5.0380556989884093</v>
      </c>
      <c r="J5">
        <v>0.32999428977520623</v>
      </c>
      <c r="K5">
        <v>5.5670851825481602</v>
      </c>
      <c r="L5">
        <v>0.35400245148562431</v>
      </c>
      <c r="M5">
        <v>4.7709550054653604</v>
      </c>
      <c r="N5">
        <v>0.31804711120628781</v>
      </c>
      <c r="O5">
        <v>5.2301707502673453</v>
      </c>
      <c r="P5">
        <v>0.34314602937736544</v>
      </c>
      <c r="Q5">
        <v>5.4031090191760169</v>
      </c>
      <c r="R5">
        <v>0.35343420950538135</v>
      </c>
      <c r="S5">
        <v>5.5447609605841759</v>
      </c>
      <c r="T5">
        <v>0.35065848375832193</v>
      </c>
      <c r="U5">
        <v>5.3241787434745502</v>
      </c>
      <c r="V5">
        <v>0.34322731989200372</v>
      </c>
      <c r="W5">
        <v>5.2720820597422602</v>
      </c>
      <c r="X5">
        <v>0.34224994028758615</v>
      </c>
      <c r="Y5">
        <v>5.3712145819464254</v>
      </c>
      <c r="Z5">
        <v>0.34437830191912611</v>
      </c>
      <c r="AA5">
        <v>5.2917082157286472</v>
      </c>
      <c r="AB5">
        <v>0.33738869108056935</v>
      </c>
    </row>
    <row r="6" spans="1:28">
      <c r="A6" s="1" t="s">
        <v>7</v>
      </c>
      <c r="B6" s="3" t="b">
        <v>1</v>
      </c>
      <c r="C6">
        <v>5.1855599999999997</v>
      </c>
      <c r="D6">
        <v>0.33822999999999998</v>
      </c>
      <c r="E6">
        <v>4.2375188071511634</v>
      </c>
      <c r="F6">
        <v>0.29798718476437203</v>
      </c>
      <c r="G6">
        <v>4.4408864610965288</v>
      </c>
      <c r="H6">
        <v>0.30579885119632211</v>
      </c>
      <c r="I6">
        <v>4.9734928056579548</v>
      </c>
      <c r="J6">
        <v>0.33024067056168888</v>
      </c>
      <c r="K6">
        <v>5.4665921415353278</v>
      </c>
      <c r="L6">
        <v>0.35463440043535471</v>
      </c>
      <c r="M6">
        <v>4.7293620954429549</v>
      </c>
      <c r="N6">
        <v>0.31740705301547895</v>
      </c>
      <c r="O6">
        <v>5.1994773783608617</v>
      </c>
      <c r="P6">
        <v>0.34254698066701744</v>
      </c>
      <c r="Q6">
        <v>5.3680427961332393</v>
      </c>
      <c r="R6">
        <v>0.35303977194547498</v>
      </c>
      <c r="S6">
        <v>5.4677435164590591</v>
      </c>
      <c r="T6">
        <v>0.35107554414603243</v>
      </c>
      <c r="U6">
        <v>5.2758557681782499</v>
      </c>
      <c r="V6">
        <v>0.34307967970061065</v>
      </c>
      <c r="W6">
        <v>5.2361939782063418</v>
      </c>
      <c r="X6">
        <v>0.34174426948633801</v>
      </c>
      <c r="Y6">
        <v>5.3138056054918437</v>
      </c>
      <c r="Z6">
        <v>0.34429870109926747</v>
      </c>
      <c r="AA6">
        <v>5.2439790558622041</v>
      </c>
      <c r="AB6">
        <v>0.33743728974538861</v>
      </c>
    </row>
    <row r="7" spans="1:28">
      <c r="A7" s="1" t="s">
        <v>8</v>
      </c>
      <c r="B7" s="3">
        <v>1</v>
      </c>
      <c r="C7">
        <v>5.0989899999999997</v>
      </c>
      <c r="D7">
        <v>0.33106999999999998</v>
      </c>
      <c r="E7">
        <v>4.2986409705406174</v>
      </c>
      <c r="F7">
        <v>0.30036145555211902</v>
      </c>
      <c r="G7">
        <v>4.549118021028522</v>
      </c>
      <c r="H7">
        <v>0.30985638312391206</v>
      </c>
      <c r="I7">
        <v>4.8998423950215422</v>
      </c>
      <c r="J7">
        <v>0.32999320728522485</v>
      </c>
      <c r="K7">
        <v>5.3519473772414727</v>
      </c>
      <c r="L7">
        <v>0.35468897010213529</v>
      </c>
      <c r="M7">
        <v>4.6819243714869057</v>
      </c>
      <c r="N7">
        <v>0.31628558720253747</v>
      </c>
      <c r="O7">
        <v>5.164471171241809</v>
      </c>
      <c r="P7">
        <v>0.34158796414269926</v>
      </c>
      <c r="Q7">
        <v>5.3280475057656655</v>
      </c>
      <c r="R7">
        <v>0.35226066446324877</v>
      </c>
      <c r="S7">
        <v>5.3798819180467605</v>
      </c>
      <c r="T7">
        <v>0.35099895747607512</v>
      </c>
      <c r="U7">
        <v>5.2207359405983258</v>
      </c>
      <c r="V7">
        <v>0.34247051425342911</v>
      </c>
      <c r="W7">
        <v>5.1952618798960319</v>
      </c>
      <c r="X7">
        <v>0.3408368469715517</v>
      </c>
      <c r="Y7">
        <v>5.2483204669748327</v>
      </c>
      <c r="Z7">
        <v>0.3436938197616598</v>
      </c>
      <c r="AA7">
        <v>5.189533619190593</v>
      </c>
      <c r="AB7">
        <v>0.33708440492420011</v>
      </c>
    </row>
    <row r="8" spans="1:28">
      <c r="A8" s="1" t="s">
        <v>9</v>
      </c>
      <c r="B8" s="3" t="b">
        <v>0</v>
      </c>
      <c r="C8">
        <v>5.10494</v>
      </c>
      <c r="D8">
        <v>0.33128999999999997</v>
      </c>
      <c r="E8">
        <v>4.3604764332985262</v>
      </c>
      <c r="F8">
        <v>0.30274006934250863</v>
      </c>
      <c r="G8">
        <v>4.6595025519238087</v>
      </c>
      <c r="H8">
        <v>0.31392652309241753</v>
      </c>
      <c r="I8">
        <v>4.8199348110563029</v>
      </c>
      <c r="J8">
        <v>0.32926140982074975</v>
      </c>
      <c r="K8">
        <v>5.2275566236648832</v>
      </c>
      <c r="L8">
        <v>0.35416406340427464</v>
      </c>
      <c r="M8">
        <v>4.6304648387254632</v>
      </c>
      <c r="N8">
        <v>0.31472581106972947</v>
      </c>
      <c r="O8">
        <v>5.1264973978180661</v>
      </c>
      <c r="P8">
        <v>0.34030583427161776</v>
      </c>
      <c r="Q8">
        <v>5.2846601446525057</v>
      </c>
      <c r="R8">
        <v>0.35112682772231618</v>
      </c>
      <c r="S8">
        <v>5.2845526373009122</v>
      </c>
      <c r="T8">
        <v>0.35043166693122607</v>
      </c>
      <c r="U8">
        <v>5.1609374847971177</v>
      </c>
      <c r="V8">
        <v>0.34142323343697034</v>
      </c>
      <c r="W8">
        <v>5.1508587623944111</v>
      </c>
      <c r="X8">
        <v>0.33956254448158218</v>
      </c>
      <c r="Y8">
        <v>5.1772757235441116</v>
      </c>
      <c r="Z8">
        <v>0.34258690315688611</v>
      </c>
      <c r="AA8">
        <v>5.1304642133117495</v>
      </c>
      <c r="AB8">
        <v>0.33634359778278211</v>
      </c>
    </row>
    <row r="9" spans="1:28">
      <c r="A9" s="1" t="s">
        <v>10</v>
      </c>
      <c r="B9" s="3" t="b">
        <v>1</v>
      </c>
      <c r="C9">
        <v>5.10365</v>
      </c>
      <c r="D9">
        <v>0.33062999999999998</v>
      </c>
      <c r="E9">
        <v>4.423033519671951</v>
      </c>
      <c r="F9">
        <v>0.30512303407973684</v>
      </c>
      <c r="G9">
        <v>4.7720828812531524</v>
      </c>
      <c r="H9">
        <v>0.31800931027902779</v>
      </c>
      <c r="I9">
        <v>4.7368408574013312</v>
      </c>
      <c r="J9">
        <v>0.32807340073442659</v>
      </c>
      <c r="K9">
        <v>5.0982001477063692</v>
      </c>
      <c r="L9">
        <v>0.35307985221180049</v>
      </c>
      <c r="M9">
        <v>4.5769610581438096</v>
      </c>
      <c r="N9">
        <v>0.31278766593910623</v>
      </c>
      <c r="O9">
        <v>5.0870153689063686</v>
      </c>
      <c r="P9">
        <v>0.33874986258569184</v>
      </c>
      <c r="Q9">
        <v>5.2395480647494237</v>
      </c>
      <c r="R9">
        <v>0.34968183443276829</v>
      </c>
      <c r="S9">
        <v>5.1854191250192994</v>
      </c>
      <c r="T9">
        <v>0.34939547316898367</v>
      </c>
      <c r="U9">
        <v>5.0987584218957061</v>
      </c>
      <c r="V9">
        <v>0.33997808366568899</v>
      </c>
      <c r="W9">
        <v>5.1046910126055121</v>
      </c>
      <c r="X9">
        <v>0.33797033274648181</v>
      </c>
      <c r="Y9">
        <v>5.1034015848473713</v>
      </c>
      <c r="Z9">
        <v>0.34102048946930186</v>
      </c>
      <c r="AA9">
        <v>5.0690408423670945</v>
      </c>
      <c r="AB9">
        <v>0.3352433371241299</v>
      </c>
    </row>
    <row r="10" spans="1:28">
      <c r="A10" s="1" t="s">
        <v>11</v>
      </c>
      <c r="B10" s="3" t="b">
        <v>0</v>
      </c>
      <c r="C10">
        <v>5.06921</v>
      </c>
      <c r="D10">
        <v>0.32699</v>
      </c>
      <c r="E10">
        <v>4.4863206510524245</v>
      </c>
      <c r="F10">
        <v>0.30751035772253066</v>
      </c>
      <c r="G10">
        <v>4.88690268842275</v>
      </c>
      <c r="H10">
        <v>0.32210478398266762</v>
      </c>
      <c r="I10">
        <v>4.6537537880959619</v>
      </c>
      <c r="J10">
        <v>0.32647483454919951</v>
      </c>
      <c r="K10">
        <v>4.9688490461930703</v>
      </c>
      <c r="L10">
        <v>0.351478002152807</v>
      </c>
      <c r="M10">
        <v>4.5234691500244333</v>
      </c>
      <c r="N10">
        <v>0.31054563364111326</v>
      </c>
      <c r="O10">
        <v>5.0475423567360167</v>
      </c>
      <c r="P10">
        <v>0.33697984420421273</v>
      </c>
      <c r="Q10">
        <v>5.1944448979879514</v>
      </c>
      <c r="R10">
        <v>0.34798121487636086</v>
      </c>
      <c r="S10">
        <v>5.0862910264841927</v>
      </c>
      <c r="T10">
        <v>0.34793019653452673</v>
      </c>
      <c r="U10">
        <v>5.0365882584109718</v>
      </c>
      <c r="V10">
        <v>0.33819060123484607</v>
      </c>
      <c r="W10">
        <v>5.0585328312625499</v>
      </c>
      <c r="X10">
        <v>0.3361213995703079</v>
      </c>
      <c r="Y10">
        <v>5.0295369926056344</v>
      </c>
      <c r="Z10">
        <v>0.33905477509846593</v>
      </c>
      <c r="AA10">
        <v>5.0076239720554074</v>
      </c>
      <c r="AB10">
        <v>0.33382590534832213</v>
      </c>
    </row>
    <row r="11" spans="1:28">
      <c r="A11" s="1" t="s">
        <v>12</v>
      </c>
      <c r="B11" s="3" t="b">
        <v>0</v>
      </c>
      <c r="C11" t="s">
        <v>0</v>
      </c>
      <c r="D11" t="s">
        <v>0</v>
      </c>
      <c r="E11">
        <v>4.550346347109631</v>
      </c>
      <c r="F11">
        <v>0.30990204824417522</v>
      </c>
      <c r="G11">
        <v>5.0040065217211636</v>
      </c>
      <c r="H11">
        <v>0.32621298362437678</v>
      </c>
      <c r="I11">
        <v>4.5738665926178355</v>
      </c>
      <c r="J11">
        <v>0.32452714326708065</v>
      </c>
      <c r="K11">
        <v>4.8444742094152078</v>
      </c>
      <c r="L11">
        <v>0.34942007142673348</v>
      </c>
      <c r="M11">
        <v>4.4720447783977537</v>
      </c>
      <c r="N11">
        <v>0.30808587421961631</v>
      </c>
      <c r="O11">
        <v>5.0095952870279969</v>
      </c>
      <c r="P11">
        <v>0.33506379994094293</v>
      </c>
      <c r="Q11">
        <v>5.1510839337725844</v>
      </c>
      <c r="R11">
        <v>0.34609032290892811</v>
      </c>
      <c r="S11">
        <v>4.9909777789306151</v>
      </c>
      <c r="T11">
        <v>0.34609214678718075</v>
      </c>
      <c r="U11">
        <v>4.9768161588602036</v>
      </c>
      <c r="V11">
        <v>0.33612947809182725</v>
      </c>
      <c r="W11">
        <v>5.0141580513887272</v>
      </c>
      <c r="X11">
        <v>0.33408679841812716</v>
      </c>
      <c r="Y11">
        <v>4.958520521675009</v>
      </c>
      <c r="Z11">
        <v>0.33676530134526428</v>
      </c>
      <c r="AA11">
        <v>4.9485738182597885</v>
      </c>
      <c r="AB11">
        <v>0.3321457735635982</v>
      </c>
    </row>
    <row r="12" spans="1:28">
      <c r="A12" s="1" t="s">
        <v>13</v>
      </c>
      <c r="B12" s="3" t="s">
        <v>22</v>
      </c>
      <c r="E12">
        <v>4.6151192269383197</v>
      </c>
      <c r="F12">
        <v>0.3122981136325409</v>
      </c>
      <c r="G12">
        <v>5.1234398156033496</v>
      </c>
      <c r="H12">
        <v>0.33033394874768818</v>
      </c>
      <c r="I12">
        <v>4.500249291087921</v>
      </c>
      <c r="J12">
        <v>0.32230517557176391</v>
      </c>
      <c r="K12">
        <v>4.7298552925999431</v>
      </c>
      <c r="L12">
        <v>0.34698514515728196</v>
      </c>
      <c r="M12">
        <v>4.4246641530262645</v>
      </c>
      <c r="N12">
        <v>0.30550291484973441</v>
      </c>
      <c r="O12">
        <v>4.9746324443902266</v>
      </c>
      <c r="P12">
        <v>0.33307536230238988</v>
      </c>
      <c r="Q12">
        <v>5.1111315096410097</v>
      </c>
      <c r="R12">
        <v>0.34408182444835417</v>
      </c>
      <c r="S12">
        <v>4.9031422170097683</v>
      </c>
      <c r="T12">
        <v>0.34395195914794618</v>
      </c>
      <c r="U12">
        <v>4.9217391315085592</v>
      </c>
      <c r="V12">
        <v>0.33387392204312744</v>
      </c>
      <c r="W12">
        <v>4.9732719708889324</v>
      </c>
      <c r="X12">
        <v>0.33194471787120045</v>
      </c>
      <c r="Y12">
        <v>4.8930812952068639</v>
      </c>
      <c r="Z12">
        <v>0.33424005140208074</v>
      </c>
      <c r="AA12">
        <v>4.894159645274895</v>
      </c>
      <c r="AB12">
        <v>0.33026750829221635</v>
      </c>
    </row>
    <row r="13" spans="1:28">
      <c r="A13" s="1" t="s">
        <v>14</v>
      </c>
      <c r="B13" s="3" t="b">
        <v>1</v>
      </c>
      <c r="E13">
        <v>4.6806480102185972</v>
      </c>
      <c r="F13">
        <v>0.31469856189010903</v>
      </c>
      <c r="G13">
        <v>5.245248908318521</v>
      </c>
      <c r="H13">
        <v>0.33446771901900929</v>
      </c>
      <c r="I13">
        <v>4.4357309551189541</v>
      </c>
      <c r="J13">
        <v>0.31989432043568655</v>
      </c>
      <c r="K13">
        <v>4.6293970364414587</v>
      </c>
      <c r="L13">
        <v>0.34426679619546519</v>
      </c>
      <c r="M13">
        <v>4.3831480847716309</v>
      </c>
      <c r="N13">
        <v>0.30289601721151194</v>
      </c>
      <c r="O13">
        <v>4.9439974312578867</v>
      </c>
      <c r="P13">
        <v>0.33109094583187443</v>
      </c>
      <c r="Q13">
        <v>5.076122974847026</v>
      </c>
      <c r="R13">
        <v>0.34203290496409988</v>
      </c>
      <c r="S13">
        <v>4.8261598121075187</v>
      </c>
      <c r="T13">
        <v>0.34159187982756767</v>
      </c>
      <c r="U13">
        <v>4.8734737556296084</v>
      </c>
      <c r="V13">
        <v>0.33151061284276789</v>
      </c>
      <c r="W13">
        <v>4.9374458189075954</v>
      </c>
      <c r="X13">
        <v>0.3297774768836535</v>
      </c>
      <c r="Y13">
        <v>4.8357341059756287</v>
      </c>
      <c r="Z13">
        <v>0.33157606920805538</v>
      </c>
      <c r="AA13">
        <v>4.8464725592527182</v>
      </c>
      <c r="AB13">
        <v>0.32826329021521244</v>
      </c>
    </row>
    <row r="14" spans="1:28">
      <c r="A14" s="1" t="s">
        <v>15</v>
      </c>
      <c r="B14" s="3" t="b">
        <v>0</v>
      </c>
      <c r="E14">
        <v>4.7469415183897734</v>
      </c>
      <c r="F14">
        <v>0.31710340103399881</v>
      </c>
      <c r="G14">
        <v>5.369481059888666</v>
      </c>
      <c r="H14">
        <v>0.33861433422800324</v>
      </c>
      <c r="I14">
        <v>4.3827909881799227</v>
      </c>
      <c r="J14">
        <v>0.31738722566970479</v>
      </c>
      <c r="K14">
        <v>4.5469599953862847</v>
      </c>
      <c r="L14">
        <v>0.34136948916741805</v>
      </c>
      <c r="M14">
        <v>4.3490920128543991</v>
      </c>
      <c r="N14">
        <v>0.30036536291922072</v>
      </c>
      <c r="O14">
        <v>4.91886753400534</v>
      </c>
      <c r="P14">
        <v>0.32918681054148502</v>
      </c>
      <c r="Q14">
        <v>5.0474036877497541</v>
      </c>
      <c r="R14">
        <v>0.34002230328289795</v>
      </c>
      <c r="S14">
        <v>4.7629889548720294</v>
      </c>
      <c r="T14">
        <v>0.33910260535077968</v>
      </c>
      <c r="U14">
        <v>4.8338748425508449</v>
      </c>
      <c r="V14">
        <v>0.32913037113795929</v>
      </c>
      <c r="W14">
        <v>4.9080563743738201</v>
      </c>
      <c r="X14">
        <v>0.327668361311235</v>
      </c>
      <c r="Y14">
        <v>4.788682774302786</v>
      </c>
      <c r="Z14">
        <v>0.32887573010492616</v>
      </c>
      <c r="AA14">
        <v>4.8073451481658642</v>
      </c>
      <c r="AB14">
        <v>0.32621014030930734</v>
      </c>
    </row>
    <row r="15" spans="1:28">
      <c r="A15" s="1" t="s">
        <v>16</v>
      </c>
      <c r="B15" s="3" t="b">
        <v>0</v>
      </c>
      <c r="E15">
        <v>4.8140086758378873</v>
      </c>
      <c r="F15">
        <v>0.31951263909599481</v>
      </c>
      <c r="G15">
        <v>5.4961844704446925</v>
      </c>
      <c r="H15">
        <v>0.34277383428797314</v>
      </c>
      <c r="I15">
        <v>4.3434638435112189</v>
      </c>
      <c r="J15">
        <v>0.31488023751968042</v>
      </c>
      <c r="K15">
        <v>4.4857121786909468</v>
      </c>
      <c r="L15">
        <v>0.33840456595739998</v>
      </c>
      <c r="M15">
        <v>4.3238046930194836</v>
      </c>
      <c r="N15">
        <v>0.29800820359810615</v>
      </c>
      <c r="O15">
        <v>4.9002084804909938</v>
      </c>
      <c r="P15">
        <v>0.32743613128257987</v>
      </c>
      <c r="Q15">
        <v>5.0260773144463808</v>
      </c>
      <c r="R15">
        <v>0.3381272856997985</v>
      </c>
      <c r="S15">
        <v>4.7160572659202362</v>
      </c>
      <c r="T15">
        <v>0.33657979713972397</v>
      </c>
      <c r="U15">
        <v>4.8044641562945589</v>
      </c>
      <c r="V15">
        <v>0.32682466828256251</v>
      </c>
      <c r="W15">
        <v>4.8862330571592487</v>
      </c>
      <c r="X15">
        <v>0.32569842328258736</v>
      </c>
      <c r="Y15">
        <v>4.7537354564778322</v>
      </c>
      <c r="Z15">
        <v>0.32624280661005878</v>
      </c>
      <c r="AA15">
        <v>4.7782810564794937</v>
      </c>
      <c r="AB15">
        <v>0.32418695997396513</v>
      </c>
    </row>
    <row r="16" spans="1:28">
      <c r="A16" s="1" t="s">
        <v>17</v>
      </c>
      <c r="B16" s="3">
        <v>1</v>
      </c>
      <c r="E16">
        <v>4.8818585110971053</v>
      </c>
      <c r="F16">
        <v>0.32192628412257274</v>
      </c>
      <c r="G16">
        <v>5.6254082989273257</v>
      </c>
      <c r="H16">
        <v>0.34694625923624467</v>
      </c>
      <c r="I16">
        <v>4.3192608412275435</v>
      </c>
      <c r="J16">
        <v>0.31246969813428371</v>
      </c>
      <c r="K16">
        <v>4.448007305602875</v>
      </c>
      <c r="L16">
        <v>0.3354859669016238</v>
      </c>
      <c r="M16">
        <v>4.3082579027868473</v>
      </c>
      <c r="N16">
        <v>0.2959151235589686</v>
      </c>
      <c r="O16">
        <v>4.8887373276772861</v>
      </c>
      <c r="P16">
        <v>0.32590618567728652</v>
      </c>
      <c r="Q16">
        <v>5.0129634155029859</v>
      </c>
      <c r="R16">
        <v>0.33642067667778186</v>
      </c>
      <c r="S16">
        <v>4.6871683037389609</v>
      </c>
      <c r="T16">
        <v>0.33412040529914416</v>
      </c>
      <c r="U16">
        <v>4.7863719330398773</v>
      </c>
      <c r="V16">
        <v>0.32468211114425738</v>
      </c>
      <c r="W16">
        <v>4.8728145251057819</v>
      </c>
      <c r="X16">
        <v>0.32394336641139754</v>
      </c>
      <c r="Y16">
        <v>4.7322351583260982</v>
      </c>
      <c r="Z16">
        <v>0.32377848049680041</v>
      </c>
      <c r="AA16">
        <v>4.7603972009377866</v>
      </c>
      <c r="AB16">
        <v>0.32227149889486056</v>
      </c>
    </row>
    <row r="17" spans="5:28">
      <c r="E17">
        <v>4.950500158065144</v>
      </c>
      <c r="F17">
        <v>0.32434434417492763</v>
      </c>
      <c r="G17">
        <v>5.7572026821600106</v>
      </c>
      <c r="H17">
        <v>0.35113164923455242</v>
      </c>
      <c r="I17">
        <v>4.3111120891334584</v>
      </c>
      <c r="J17">
        <v>0.31024824319024941</v>
      </c>
      <c r="K17">
        <v>4.4352943532497093</v>
      </c>
      <c r="L17">
        <v>0.33272585212503381</v>
      </c>
      <c r="M17">
        <v>4.303049096586391</v>
      </c>
      <c r="N17">
        <v>0.29416655869389918</v>
      </c>
      <c r="O17">
        <v>4.8848949055337512</v>
      </c>
      <c r="P17">
        <v>0.32465576867721291</v>
      </c>
      <c r="Q17">
        <v>5.0085659507016054</v>
      </c>
      <c r="R17">
        <v>0.33496806024448689</v>
      </c>
      <c r="S17">
        <v>4.6774322549437146</v>
      </c>
      <c r="T17">
        <v>0.33181894287823105</v>
      </c>
      <c r="U17">
        <v>4.7802934467802407</v>
      </c>
      <c r="V17">
        <v>0.32278503699230909</v>
      </c>
      <c r="W17">
        <v>4.8683164448750338</v>
      </c>
      <c r="X17">
        <v>0.32247063654897812</v>
      </c>
      <c r="Y17">
        <v>4.7250081242480499</v>
      </c>
      <c r="Z17">
        <v>0.32157745443567359</v>
      </c>
      <c r="AA17">
        <v>4.7543808480798262</v>
      </c>
      <c r="AB17">
        <v>0.32053736716706055</v>
      </c>
    </row>
    <row r="18" spans="5:28">
      <c r="E18">
        <v>5.0199428572328557</v>
      </c>
      <c r="F18">
        <v>0.3267668273289992</v>
      </c>
      <c r="G18">
        <v>5.8916187543012111</v>
      </c>
      <c r="H18">
        <v>0.35533004456942607</v>
      </c>
      <c r="I18">
        <v>4.3193307392020657</v>
      </c>
      <c r="J18">
        <v>0.30830124195527048</v>
      </c>
      <c r="K18">
        <v>4.4480618732608734</v>
      </c>
      <c r="L18">
        <v>0.33023029129060416</v>
      </c>
      <c r="M18">
        <v>4.3083784459192644</v>
      </c>
      <c r="N18">
        <v>0.29282970537005615</v>
      </c>
      <c r="O18">
        <v>4.8888288761885095</v>
      </c>
      <c r="P18">
        <v>0.32373293310643009</v>
      </c>
      <c r="Q18">
        <v>5.013053912148429</v>
      </c>
      <c r="R18">
        <v>0.33382525963480841</v>
      </c>
      <c r="S18">
        <v>4.6872232704296586</v>
      </c>
      <c r="T18">
        <v>0.32976385378714523</v>
      </c>
      <c r="U18">
        <v>4.7864622903337537</v>
      </c>
      <c r="V18">
        <v>0.3212063493224856</v>
      </c>
      <c r="W18">
        <v>4.8729116751677193</v>
      </c>
      <c r="X18">
        <v>0.32133682987802548</v>
      </c>
      <c r="Y18">
        <v>4.7323320851103388</v>
      </c>
      <c r="Z18">
        <v>0.31972431262385781</v>
      </c>
      <c r="AA18">
        <v>4.7604632029719367</v>
      </c>
      <c r="AB18">
        <v>0.31905120650035224</v>
      </c>
    </row>
    <row r="19" spans="5:28">
      <c r="E19">
        <v>5.0901959569281878</v>
      </c>
      <c r="F19">
        <v>0.3291937416755002</v>
      </c>
      <c r="G19" t="s">
        <v>0</v>
      </c>
      <c r="H19" t="s">
        <v>0</v>
      </c>
      <c r="I19">
        <v>4.3436009533203022</v>
      </c>
      <c r="J19">
        <v>0.30670351659491624</v>
      </c>
      <c r="K19">
        <v>4.4858192170024482</v>
      </c>
      <c r="L19">
        <v>0.32809518740167537</v>
      </c>
      <c r="M19">
        <v>4.32404114687934</v>
      </c>
      <c r="N19">
        <v>0.29195593811095877</v>
      </c>
      <c r="O19">
        <v>4.9003880593554952</v>
      </c>
      <c r="P19">
        <v>0.32317314301839095</v>
      </c>
      <c r="Q19">
        <v>5.0262548300019336</v>
      </c>
      <c r="R19">
        <v>0.33303619203528634</v>
      </c>
      <c r="S19">
        <v>4.7161650869625333</v>
      </c>
      <c r="T19">
        <v>0.32803411394714999</v>
      </c>
      <c r="U19">
        <v>4.8046413985021825</v>
      </c>
      <c r="V19">
        <v>0.32000671621659993</v>
      </c>
      <c r="W19">
        <v>4.8864236238607255</v>
      </c>
      <c r="X19">
        <v>0.32058551795305817</v>
      </c>
      <c r="Y19">
        <v>4.7539255852043505</v>
      </c>
      <c r="Z19">
        <v>0.31829027026192724</v>
      </c>
      <c r="AA19">
        <v>4.7784105241266364</v>
      </c>
      <c r="AB19">
        <v>0.31787012921570867</v>
      </c>
    </row>
    <row r="20" spans="5:28">
      <c r="E20">
        <v>5.1612689145746415</v>
      </c>
      <c r="F20">
        <v>0.33162509531994244</v>
      </c>
      <c r="I20">
        <v>4.3829900407704958</v>
      </c>
      <c r="J20">
        <v>0.30551646679877048</v>
      </c>
      <c r="K20">
        <v>4.5471153909290063</v>
      </c>
      <c r="L20">
        <v>0.32640259130331889</v>
      </c>
      <c r="M20">
        <v>4.3494352906524663</v>
      </c>
      <c r="N20">
        <v>0.29157883530235984</v>
      </c>
      <c r="O20">
        <v>4.9191282421080658</v>
      </c>
      <c r="P20">
        <v>0.32299791083224499</v>
      </c>
      <c r="Q20">
        <v>5.0476614003921698</v>
      </c>
      <c r="R20">
        <v>0.33263118087125615</v>
      </c>
      <c r="S20">
        <v>4.7631454867637375</v>
      </c>
      <c r="T20">
        <v>0.32669619629024693</v>
      </c>
      <c r="U20">
        <v>4.8341321583535741</v>
      </c>
      <c r="V20">
        <v>0.31923223890214936</v>
      </c>
      <c r="W20">
        <v>4.9083330343433689</v>
      </c>
      <c r="X20">
        <v>0.32024557327001218</v>
      </c>
      <c r="Y20">
        <v>4.7889587984312492</v>
      </c>
      <c r="Z20">
        <v>0.31733043679363065</v>
      </c>
      <c r="AA20">
        <v>4.8075331060569244</v>
      </c>
      <c r="AB20">
        <v>0.31703952345082298</v>
      </c>
    </row>
    <row r="21" spans="5:28">
      <c r="E21">
        <v>5.2331712979644278</v>
      </c>
      <c r="F21">
        <v>0.33406089638266478</v>
      </c>
      <c r="I21">
        <v>4.4359843010115911</v>
      </c>
      <c r="J21">
        <v>0.30478571022479378</v>
      </c>
      <c r="K21">
        <v>4.6295948174518404</v>
      </c>
      <c r="L21">
        <v>0.32521754851437573</v>
      </c>
      <c r="M21">
        <v>4.3835849945346403</v>
      </c>
      <c r="N21">
        <v>0.29171288879371216</v>
      </c>
      <c r="O21">
        <v>4.9443292497326548</v>
      </c>
      <c r="P21">
        <v>0.32321397062263452</v>
      </c>
      <c r="Q21">
        <v>5.0764509808239824</v>
      </c>
      <c r="R21">
        <v>0.33262579049461866</v>
      </c>
      <c r="S21">
        <v>4.8263590394158236</v>
      </c>
      <c r="T21">
        <v>0.32580151624167802</v>
      </c>
      <c r="U21">
        <v>4.8738012565254492</v>
      </c>
      <c r="V21">
        <v>0.31891268010799623</v>
      </c>
      <c r="W21">
        <v>4.9377979402577399</v>
      </c>
      <c r="X21">
        <v>0.32033005971241379</v>
      </c>
      <c r="Y21">
        <v>4.8360854180535746</v>
      </c>
      <c r="Z21">
        <v>0.31688169808087385</v>
      </c>
      <c r="AA21">
        <v>4.8467117842713527</v>
      </c>
      <c r="AB21">
        <v>0.31659130891943066</v>
      </c>
    </row>
    <row r="22" spans="5:28">
      <c r="E22">
        <v>5.3059127865464735</v>
      </c>
      <c r="F22">
        <v>0.3365011529988593</v>
      </c>
      <c r="I22">
        <v>4.5005471943420456</v>
      </c>
      <c r="J22">
        <v>0.30453932943831113</v>
      </c>
      <c r="K22">
        <v>4.7300878584646728</v>
      </c>
      <c r="L22">
        <v>0.32458559956464533</v>
      </c>
      <c r="M22">
        <v>4.4251779045570458</v>
      </c>
      <c r="N22">
        <v>0.29235294698452102</v>
      </c>
      <c r="O22">
        <v>4.9750226216391384</v>
      </c>
      <c r="P22">
        <v>0.32381301933298251</v>
      </c>
      <c r="Q22">
        <v>5.11151720386676</v>
      </c>
      <c r="R22">
        <v>0.33302022805452502</v>
      </c>
      <c r="S22">
        <v>4.9033764835409404</v>
      </c>
      <c r="T22">
        <v>0.32538445585396752</v>
      </c>
      <c r="U22">
        <v>4.9221242318217495</v>
      </c>
      <c r="V22">
        <v>0.3190603202993893</v>
      </c>
      <c r="W22">
        <v>4.9736860217936583</v>
      </c>
      <c r="X22">
        <v>0.32083573051366193</v>
      </c>
      <c r="Y22">
        <v>4.8934943945081564</v>
      </c>
      <c r="Z22">
        <v>0.31696129890073249</v>
      </c>
      <c r="AA22">
        <v>4.8944409441377958</v>
      </c>
      <c r="AB22">
        <v>0.31654271025461139</v>
      </c>
    </row>
    <row r="23" spans="5:28">
      <c r="E23">
        <v>5.3795031727294678</v>
      </c>
      <c r="F23">
        <v>0.33894587331859927</v>
      </c>
      <c r="I23">
        <v>4.5741976049784583</v>
      </c>
      <c r="J23">
        <v>0.30478679271477516</v>
      </c>
      <c r="K23">
        <v>4.8447326227585288</v>
      </c>
      <c r="L23">
        <v>0.32453102989786475</v>
      </c>
      <c r="M23">
        <v>4.4726156285130951</v>
      </c>
      <c r="N23">
        <v>0.2934744127974625</v>
      </c>
      <c r="O23">
        <v>5.0100288287581911</v>
      </c>
      <c r="P23">
        <v>0.32477203585730069</v>
      </c>
      <c r="Q23">
        <v>5.1515124942343338</v>
      </c>
      <c r="R23">
        <v>0.33379933553675123</v>
      </c>
      <c r="S23">
        <v>4.9912380819532389</v>
      </c>
      <c r="T23">
        <v>0.32546104252392483</v>
      </c>
      <c r="U23">
        <v>4.9772440594016736</v>
      </c>
      <c r="V23">
        <v>0.31966948574657084</v>
      </c>
      <c r="W23">
        <v>5.0146181201039681</v>
      </c>
      <c r="X23">
        <v>0.32174315302844825</v>
      </c>
      <c r="Y23">
        <v>4.9589795330251674</v>
      </c>
      <c r="Z23">
        <v>0.31756618023834016</v>
      </c>
      <c r="AA23">
        <v>4.948886380809407</v>
      </c>
      <c r="AB23">
        <v>0.3168955950757999</v>
      </c>
    </row>
    <row r="24" spans="5:28">
      <c r="E24">
        <v>5.4539523632000986</v>
      </c>
      <c r="F24">
        <v>0.3413950655068656</v>
      </c>
      <c r="I24">
        <v>4.6541051889436975</v>
      </c>
      <c r="J24">
        <v>0.30551859017925026</v>
      </c>
      <c r="K24">
        <v>4.9691233763351175</v>
      </c>
      <c r="L24">
        <v>0.3250559365957254</v>
      </c>
      <c r="M24">
        <v>4.5240751612745376</v>
      </c>
      <c r="N24">
        <v>0.2950341889302705</v>
      </c>
      <c r="O24">
        <v>5.048002602181934</v>
      </c>
      <c r="P24">
        <v>0.32605416572838219</v>
      </c>
      <c r="Q24">
        <v>5.1948998553474937</v>
      </c>
      <c r="R24">
        <v>0.33493317227768382</v>
      </c>
      <c r="S24">
        <v>5.0865673626990873</v>
      </c>
      <c r="T24">
        <v>0.32602833306877388</v>
      </c>
      <c r="U24">
        <v>5.0370425152028817</v>
      </c>
      <c r="V24">
        <v>0.32071676656302961</v>
      </c>
      <c r="W24">
        <v>5.059021237605589</v>
      </c>
      <c r="X24">
        <v>0.32301745551841776</v>
      </c>
      <c r="Y24">
        <v>5.0300242764558885</v>
      </c>
      <c r="Z24">
        <v>0.31867309684311385</v>
      </c>
      <c r="AA24">
        <v>5.0079557866882505</v>
      </c>
      <c r="AB24">
        <v>0.31763640221721789</v>
      </c>
    </row>
    <row r="25" spans="5:28">
      <c r="E25">
        <v>5.5292703802566985</v>
      </c>
      <c r="F25">
        <v>0.34384873774357505</v>
      </c>
      <c r="I25">
        <v>4.7371991425986693</v>
      </c>
      <c r="J25">
        <v>0.30670659926557342</v>
      </c>
      <c r="K25">
        <v>5.0984798522936314</v>
      </c>
      <c r="L25">
        <v>0.32614014778819955</v>
      </c>
      <c r="M25">
        <v>4.5775789418561912</v>
      </c>
      <c r="N25">
        <v>0.29697233406089374</v>
      </c>
      <c r="O25">
        <v>5.0874846310936315</v>
      </c>
      <c r="P25">
        <v>0.32761013741430811</v>
      </c>
      <c r="Q25">
        <v>5.2400119352505756</v>
      </c>
      <c r="R25">
        <v>0.33637816556723171</v>
      </c>
      <c r="S25">
        <v>5.1857008749807001</v>
      </c>
      <c r="T25">
        <v>0.32706452683101628</v>
      </c>
      <c r="U25">
        <v>5.0992215781042933</v>
      </c>
      <c r="V25">
        <v>0.32216191633431096</v>
      </c>
      <c r="W25">
        <v>5.105188987394488</v>
      </c>
      <c r="X25">
        <v>0.32460966725351814</v>
      </c>
      <c r="Y25">
        <v>5.1038984151526288</v>
      </c>
      <c r="Z25">
        <v>0.3202395105306981</v>
      </c>
      <c r="AA25">
        <v>5.0693791576329055</v>
      </c>
      <c r="AB25">
        <v>0.3187366628758701</v>
      </c>
    </row>
    <row r="26" spans="5:28">
      <c r="E26">
        <v>5.6054673631584278</v>
      </c>
      <c r="F26">
        <v>0.34630689822360661</v>
      </c>
      <c r="I26">
        <v>4.8202862119040386</v>
      </c>
      <c r="J26">
        <v>0.3083051654508005</v>
      </c>
      <c r="K26">
        <v>5.2278309538069303</v>
      </c>
      <c r="L26">
        <v>0.32774199784719305</v>
      </c>
      <c r="M26">
        <v>4.6310708499755675</v>
      </c>
      <c r="N26">
        <v>0.29921436635888671</v>
      </c>
      <c r="O26">
        <v>5.1269576432639834</v>
      </c>
      <c r="P26">
        <v>0.32938015579578722</v>
      </c>
      <c r="Q26">
        <v>5.2851151020120479</v>
      </c>
      <c r="R26">
        <v>0.33807878512363915</v>
      </c>
      <c r="S26">
        <v>5.2848289735158076</v>
      </c>
      <c r="T26">
        <v>0.32852980346547322</v>
      </c>
      <c r="U26">
        <v>5.1613917415890276</v>
      </c>
      <c r="V26">
        <v>0.32394939876515388</v>
      </c>
      <c r="W26">
        <v>5.1513471687374501</v>
      </c>
      <c r="X26">
        <v>0.32645860042969205</v>
      </c>
      <c r="Y26">
        <v>5.1777630073943657</v>
      </c>
      <c r="Z26">
        <v>0.32220522490153403</v>
      </c>
      <c r="AA26">
        <v>5.1307960279445926</v>
      </c>
      <c r="AB26">
        <v>0.32015409465167788</v>
      </c>
    </row>
    <row r="27" spans="5:28">
      <c r="E27">
        <v>5.6825535694902154</v>
      </c>
      <c r="F27">
        <v>0.34876955515682972</v>
      </c>
      <c r="I27">
        <v>4.900173407382165</v>
      </c>
      <c r="J27">
        <v>0.31025285673291936</v>
      </c>
      <c r="K27">
        <v>5.3522057905847928</v>
      </c>
      <c r="L27">
        <v>0.32979992857326657</v>
      </c>
      <c r="M27">
        <v>4.6824952216022471</v>
      </c>
      <c r="N27">
        <v>0.30167412578038366</v>
      </c>
      <c r="O27">
        <v>5.1649047129720032</v>
      </c>
      <c r="P27">
        <v>0.33129620005905702</v>
      </c>
      <c r="Q27">
        <v>5.3284760662274149</v>
      </c>
      <c r="R27">
        <v>0.3399696770910719</v>
      </c>
      <c r="S27">
        <v>5.3801422210693843</v>
      </c>
      <c r="T27">
        <v>0.3303678532128192</v>
      </c>
      <c r="U27">
        <v>5.2211638411397958</v>
      </c>
      <c r="V27">
        <v>0.3260105219081727</v>
      </c>
      <c r="W27">
        <v>5.1957219486112729</v>
      </c>
      <c r="X27">
        <v>0.32849320158187278</v>
      </c>
      <c r="Y27">
        <v>5.2487794783249919</v>
      </c>
      <c r="Z27">
        <v>0.32449469865473568</v>
      </c>
      <c r="AA27">
        <v>5.1898461817402115</v>
      </c>
      <c r="AB27">
        <v>0.3218342264364018</v>
      </c>
    </row>
    <row r="28" spans="5:28">
      <c r="E28">
        <v>5.7605393765436386</v>
      </c>
      <c r="F28">
        <v>0.35123671676813073</v>
      </c>
      <c r="I28">
        <v>4.9737907089120794</v>
      </c>
      <c r="J28">
        <v>0.3124748244282361</v>
      </c>
      <c r="K28">
        <v>5.4668247074000575</v>
      </c>
      <c r="L28">
        <v>0.33223485484271809</v>
      </c>
      <c r="M28">
        <v>4.7298758469737363</v>
      </c>
      <c r="N28">
        <v>0.3042570851502655</v>
      </c>
      <c r="O28">
        <v>5.1998675556097735</v>
      </c>
      <c r="P28">
        <v>0.33328463769761008</v>
      </c>
      <c r="Q28">
        <v>5.3684284903589896</v>
      </c>
      <c r="R28">
        <v>0.34197817555164584</v>
      </c>
      <c r="S28">
        <v>5.4679777829902303</v>
      </c>
      <c r="T28">
        <v>0.33250804085205377</v>
      </c>
      <c r="U28">
        <v>5.2762408684914401</v>
      </c>
      <c r="V28">
        <v>0.32826607795687252</v>
      </c>
      <c r="W28">
        <v>5.2366080291110668</v>
      </c>
      <c r="X28">
        <v>0.3306352821287995</v>
      </c>
      <c r="Y28">
        <v>5.3142187047931362</v>
      </c>
      <c r="Z28">
        <v>0.32701994859791922</v>
      </c>
      <c r="AA28">
        <v>5.2442603547251041</v>
      </c>
      <c r="AB28">
        <v>0.32371249170778366</v>
      </c>
    </row>
    <row r="29" spans="5:28">
      <c r="E29">
        <v>5.8394352827138922</v>
      </c>
      <c r="F29">
        <v>0.35370839129744125</v>
      </c>
      <c r="I29">
        <v>5.0383090448810464</v>
      </c>
      <c r="J29">
        <v>0.31488567956431346</v>
      </c>
      <c r="K29">
        <v>5.5672829635585419</v>
      </c>
      <c r="L29">
        <v>0.33495320380453486</v>
      </c>
      <c r="M29">
        <v>4.7713919152283699</v>
      </c>
      <c r="N29">
        <v>0.30686398278848803</v>
      </c>
      <c r="O29">
        <v>5.2305025687421134</v>
      </c>
      <c r="P29">
        <v>0.33526905416812552</v>
      </c>
      <c r="Q29">
        <v>5.4034370251529733</v>
      </c>
      <c r="R29">
        <v>0.34402709503590007</v>
      </c>
      <c r="S29">
        <v>5.5449601878924808</v>
      </c>
      <c r="T29">
        <v>0.33486812017243228</v>
      </c>
      <c r="U29">
        <v>5.324506244370391</v>
      </c>
      <c r="V29">
        <v>0.33062938715723206</v>
      </c>
      <c r="W29">
        <v>5.2724341810924047</v>
      </c>
      <c r="X29">
        <v>0.33280252311634645</v>
      </c>
      <c r="Y29">
        <v>5.3715658940243713</v>
      </c>
      <c r="Z29">
        <v>0.32968393079194458</v>
      </c>
      <c r="AA29">
        <v>5.2919474407472817</v>
      </c>
      <c r="AB29">
        <v>0.32571670978478756</v>
      </c>
    </row>
    <row r="30" spans="5:28">
      <c r="E30">
        <v>5.9192519089130879</v>
      </c>
      <c r="F30">
        <v>0.35618458699976552</v>
      </c>
      <c r="I30">
        <v>5.0912490118200777</v>
      </c>
      <c r="J30">
        <v>0.31739277433029522</v>
      </c>
      <c r="K30">
        <v>5.6497200046137159</v>
      </c>
      <c r="L30">
        <v>0.337850510832582</v>
      </c>
      <c r="M30">
        <v>4.8054479871456017</v>
      </c>
      <c r="N30">
        <v>0.30939463708077924</v>
      </c>
      <c r="O30">
        <v>5.2556324659946601</v>
      </c>
      <c r="P30">
        <v>0.33717318945851493</v>
      </c>
      <c r="Q30">
        <v>5.4321563122502452</v>
      </c>
      <c r="R30">
        <v>0.34603769671710205</v>
      </c>
      <c r="S30">
        <v>5.60813104512797</v>
      </c>
      <c r="T30">
        <v>0.33735739464922027</v>
      </c>
      <c r="U30">
        <v>5.3641051574491545</v>
      </c>
      <c r="V30">
        <v>0.33300962886204066</v>
      </c>
      <c r="W30">
        <v>5.3018236256261799</v>
      </c>
      <c r="X30">
        <v>0.33491163868876495</v>
      </c>
      <c r="Y30">
        <v>5.418617225697214</v>
      </c>
      <c r="Z30">
        <v>0.3323842698950738</v>
      </c>
      <c r="AA30">
        <v>5.3310748518341358</v>
      </c>
      <c r="AB30">
        <v>0.32776985969069267</v>
      </c>
    </row>
    <row r="31" spans="5:28">
      <c r="E31">
        <v>6.0000000000000231</v>
      </c>
      <c r="F31">
        <v>0.35866531214520747</v>
      </c>
      <c r="I31">
        <v>5.1305761564887815</v>
      </c>
      <c r="J31">
        <v>0.31989976248031959</v>
      </c>
      <c r="K31">
        <v>5.7109678213090538</v>
      </c>
      <c r="L31">
        <v>0.34081543404260006</v>
      </c>
      <c r="M31">
        <v>4.8307353069805172</v>
      </c>
      <c r="N31">
        <v>0.31175179640189382</v>
      </c>
      <c r="O31">
        <v>5.2742915195090063</v>
      </c>
      <c r="P31">
        <v>0.33892386871742008</v>
      </c>
      <c r="Q31">
        <v>5.4534826855536185</v>
      </c>
      <c r="R31">
        <v>0.34793271430020156</v>
      </c>
      <c r="S31">
        <v>5.6550627340797632</v>
      </c>
      <c r="T31">
        <v>0.33988020286027598</v>
      </c>
      <c r="U31">
        <v>5.3935158437054405</v>
      </c>
      <c r="V31">
        <v>0.33531533171743749</v>
      </c>
      <c r="W31">
        <v>5.3236469428407514</v>
      </c>
      <c r="X31">
        <v>0.33688157671741259</v>
      </c>
      <c r="Y31">
        <v>5.4535645435221678</v>
      </c>
      <c r="Z31">
        <v>0.33501719338994118</v>
      </c>
      <c r="AA31">
        <v>5.3601389435205062</v>
      </c>
      <c r="AB31">
        <v>0.32979304002603488</v>
      </c>
    </row>
    <row r="32" spans="5:28">
      <c r="E32">
        <v>6</v>
      </c>
      <c r="F32">
        <v>0.35866531214520675</v>
      </c>
      <c r="I32">
        <v>5.154779158772457</v>
      </c>
      <c r="J32">
        <v>0.3223103018657163</v>
      </c>
      <c r="K32">
        <v>5.7486726943971256</v>
      </c>
      <c r="L32">
        <v>0.34373403309837625</v>
      </c>
      <c r="M32">
        <v>4.8462820972131535</v>
      </c>
      <c r="N32">
        <v>0.31384487644103137</v>
      </c>
      <c r="O32">
        <v>5.285762672322714</v>
      </c>
      <c r="P32">
        <v>0.34045381432271343</v>
      </c>
      <c r="Q32">
        <v>5.4665965844970135</v>
      </c>
      <c r="R32">
        <v>0.34963932332221814</v>
      </c>
      <c r="S32">
        <v>5.6839516962610386</v>
      </c>
      <c r="T32">
        <v>0.34233959470085573</v>
      </c>
      <c r="U32">
        <v>5.4116080669601221</v>
      </c>
      <c r="V32">
        <v>0.33745788885574257</v>
      </c>
      <c r="W32">
        <v>5.3370654748942181</v>
      </c>
      <c r="X32">
        <v>0.33863663358860241</v>
      </c>
      <c r="Y32">
        <v>5.4750648416739018</v>
      </c>
      <c r="Z32">
        <v>0.33748151950319955</v>
      </c>
      <c r="AA32">
        <v>5.3780227990622134</v>
      </c>
      <c r="AB32">
        <v>0.33170850110513944</v>
      </c>
    </row>
    <row r="33" spans="5:28">
      <c r="E33" t="s">
        <v>0</v>
      </c>
      <c r="F33" t="s">
        <v>0</v>
      </c>
      <c r="I33">
        <v>5.162927910866542</v>
      </c>
      <c r="J33">
        <v>0.3245317568097506</v>
      </c>
      <c r="K33">
        <v>5.7613856467502913</v>
      </c>
      <c r="L33">
        <v>0.34649414787496624</v>
      </c>
      <c r="M33">
        <v>4.8514909034136098</v>
      </c>
      <c r="N33">
        <v>0.31559344130610079</v>
      </c>
      <c r="O33">
        <v>5.2896050944662489</v>
      </c>
      <c r="P33">
        <v>0.34170423132278704</v>
      </c>
      <c r="Q33">
        <v>5.4709940492983939</v>
      </c>
      <c r="R33">
        <v>0.35109193975551312</v>
      </c>
      <c r="S33">
        <v>5.6936877450562848</v>
      </c>
      <c r="T33">
        <v>0.3446410571217689</v>
      </c>
      <c r="U33">
        <v>5.4176865532197587</v>
      </c>
      <c r="V33">
        <v>0.33935496300769086</v>
      </c>
      <c r="W33">
        <v>5.3415635551249663</v>
      </c>
      <c r="X33">
        <v>0.34010936345102183</v>
      </c>
      <c r="Y33">
        <v>5.4822918757519501</v>
      </c>
      <c r="Z33">
        <v>0.33968254556432637</v>
      </c>
      <c r="AA33">
        <v>5.3840391519201738</v>
      </c>
      <c r="AB33">
        <v>0.33344263283293946</v>
      </c>
    </row>
    <row r="34" spans="5:28">
      <c r="I34" t="s">
        <v>1</v>
      </c>
      <c r="J34" t="s">
        <v>1</v>
      </c>
      <c r="K34" t="s">
        <v>1</v>
      </c>
      <c r="L34" t="s">
        <v>1</v>
      </c>
      <c r="M34" t="s">
        <v>1</v>
      </c>
      <c r="N34" t="s">
        <v>1</v>
      </c>
      <c r="O34" t="s">
        <v>1</v>
      </c>
      <c r="P34" t="s">
        <v>1</v>
      </c>
      <c r="Q34" t="s">
        <v>1</v>
      </c>
      <c r="R34" t="s">
        <v>1</v>
      </c>
      <c r="S34" t="s">
        <v>1</v>
      </c>
      <c r="T34" t="s">
        <v>1</v>
      </c>
      <c r="U34" t="s">
        <v>1</v>
      </c>
      <c r="V34" t="s">
        <v>1</v>
      </c>
      <c r="W34" t="s">
        <v>1</v>
      </c>
      <c r="X34" t="s">
        <v>1</v>
      </c>
      <c r="Y34" t="s">
        <v>1</v>
      </c>
      <c r="Z34" t="s">
        <v>1</v>
      </c>
      <c r="AA34" t="s">
        <v>1</v>
      </c>
      <c r="AB34" t="s">
        <v>1</v>
      </c>
    </row>
  </sheetData>
  <phoneticPr fontId="4"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97D0E-7B2D-418E-8068-41EAD9E79AED}">
  <dimension ref="A1:E30"/>
  <sheetViews>
    <sheetView workbookViewId="0"/>
  </sheetViews>
  <sheetFormatPr defaultColWidth="9" defaultRowHeight="12.75"/>
  <cols>
    <col min="1" max="1" width="36.7109375" style="9" customWidth="1"/>
    <col min="2" max="3" width="72.28515625" style="9" customWidth="1"/>
    <col min="4" max="4" width="59" style="9" customWidth="1"/>
    <col min="5" max="5" width="7.42578125" style="9" customWidth="1"/>
    <col min="6" max="6" width="49.28515625" style="9" customWidth="1"/>
    <col min="7" max="7" width="33.85546875" style="9" bestFit="1" customWidth="1"/>
    <col min="8" max="16384" width="9" style="9"/>
  </cols>
  <sheetData>
    <row r="1" spans="1:5" ht="21" customHeight="1">
      <c r="A1" s="32" t="s">
        <v>191</v>
      </c>
      <c r="B1" s="10"/>
    </row>
    <row r="2" spans="1:5">
      <c r="A2" s="11" t="s">
        <v>100</v>
      </c>
    </row>
    <row r="3" spans="1:5">
      <c r="A3" s="9" t="s">
        <v>23</v>
      </c>
      <c r="B3" s="23" t="s">
        <v>220</v>
      </c>
    </row>
    <row r="4" spans="1:5">
      <c r="A4" s="9" t="s">
        <v>24</v>
      </c>
      <c r="B4" s="23" t="s">
        <v>482</v>
      </c>
    </row>
    <row r="5" spans="1:5">
      <c r="A5" s="9" t="s">
        <v>57</v>
      </c>
      <c r="B5" s="21" t="s">
        <v>184</v>
      </c>
    </row>
    <row r="6" spans="1:5">
      <c r="A6" s="9" t="s">
        <v>104</v>
      </c>
      <c r="B6" s="190">
        <v>43931</v>
      </c>
    </row>
    <row r="7" spans="1:5">
      <c r="A7" s="9" t="s">
        <v>25</v>
      </c>
      <c r="B7" s="23" t="s">
        <v>499</v>
      </c>
    </row>
    <row r="8" spans="1:5">
      <c r="A8" s="9" t="s">
        <v>103</v>
      </c>
      <c r="B8" s="21" t="s">
        <v>58</v>
      </c>
    </row>
    <row r="9" spans="1:5">
      <c r="A9" s="9" t="s">
        <v>26</v>
      </c>
      <c r="B9" s="23">
        <v>85</v>
      </c>
    </row>
    <row r="10" spans="1:5">
      <c r="A10" s="9" t="s">
        <v>27</v>
      </c>
      <c r="B10" s="23" t="s">
        <v>229</v>
      </c>
    </row>
    <row r="11" spans="1:5">
      <c r="A11" s="9" t="s">
        <v>28</v>
      </c>
      <c r="B11" s="23" t="s">
        <v>426</v>
      </c>
    </row>
    <row r="12" spans="1:5">
      <c r="A12" s="9" t="s">
        <v>105</v>
      </c>
      <c r="B12" s="21" t="s">
        <v>63</v>
      </c>
    </row>
    <row r="13" spans="1:5">
      <c r="B13" s="21"/>
    </row>
    <row r="14" spans="1:5">
      <c r="A14" s="11" t="s">
        <v>108</v>
      </c>
      <c r="B14" s="12"/>
    </row>
    <row r="15" spans="1:5" ht="13.15" customHeight="1">
      <c r="A15" s="183" t="s">
        <v>500</v>
      </c>
      <c r="B15" s="183"/>
      <c r="C15" s="183"/>
      <c r="D15" s="183"/>
      <c r="E15" s="183"/>
    </row>
    <row r="16" spans="1:5">
      <c r="A16" s="183"/>
      <c r="B16" s="183"/>
      <c r="C16" s="183"/>
      <c r="D16" s="183"/>
      <c r="E16" s="183"/>
    </row>
    <row r="17" spans="1:5" ht="19.149999999999999" customHeight="1">
      <c r="A17" s="183"/>
      <c r="B17" s="183"/>
      <c r="C17" s="183"/>
      <c r="D17" s="183"/>
      <c r="E17" s="183"/>
    </row>
    <row r="18" spans="1:5" ht="63" customHeight="1">
      <c r="A18" s="185" t="s">
        <v>542</v>
      </c>
      <c r="B18" s="185"/>
      <c r="C18" s="185"/>
      <c r="D18" s="185"/>
      <c r="E18" s="185"/>
    </row>
    <row r="19" spans="1:5" s="23" customFormat="1" ht="54.4" customHeight="1">
      <c r="A19" s="184" t="s">
        <v>199</v>
      </c>
      <c r="B19" s="184"/>
      <c r="C19" s="184"/>
      <c r="D19" s="184"/>
      <c r="E19" s="184"/>
    </row>
    <row r="20" spans="1:5" s="23" customFormat="1" ht="13.5" customHeight="1">
      <c r="A20" s="144"/>
      <c r="B20" s="144"/>
      <c r="C20" s="144"/>
      <c r="D20" s="144"/>
      <c r="E20" s="144"/>
    </row>
    <row r="21" spans="1:5">
      <c r="A21" s="11" t="s">
        <v>154</v>
      </c>
      <c r="B21" s="6" t="s">
        <v>502</v>
      </c>
      <c r="C21" s="6" t="s">
        <v>503</v>
      </c>
      <c r="D21" s="6" t="s">
        <v>504</v>
      </c>
    </row>
    <row r="22" spans="1:5">
      <c r="A22" s="9" t="s">
        <v>29</v>
      </c>
      <c r="B22" s="36" t="s">
        <v>501</v>
      </c>
      <c r="C22" s="36" t="s">
        <v>501</v>
      </c>
      <c r="D22" s="36" t="s">
        <v>501</v>
      </c>
    </row>
    <row r="23" spans="1:5">
      <c r="A23" s="9" t="s">
        <v>59</v>
      </c>
      <c r="B23" s="23" t="s">
        <v>427</v>
      </c>
      <c r="C23" s="23" t="s">
        <v>427</v>
      </c>
      <c r="D23" s="23" t="s">
        <v>427</v>
      </c>
    </row>
    <row r="24" spans="1:5">
      <c r="A24" s="9" t="s">
        <v>101</v>
      </c>
      <c r="B24" s="23" t="s">
        <v>109</v>
      </c>
      <c r="C24" s="23" t="s">
        <v>109</v>
      </c>
      <c r="D24" s="23" t="s">
        <v>109</v>
      </c>
    </row>
    <row r="25" spans="1:5">
      <c r="A25" s="9" t="s">
        <v>30</v>
      </c>
      <c r="B25" s="23" t="s">
        <v>60</v>
      </c>
      <c r="C25" s="23" t="s">
        <v>60</v>
      </c>
      <c r="D25" s="23" t="s">
        <v>60</v>
      </c>
    </row>
    <row r="26" spans="1:5" ht="14.25">
      <c r="A26" s="9" t="s">
        <v>192</v>
      </c>
      <c r="B26" s="9" t="s">
        <v>193</v>
      </c>
      <c r="C26" s="23" t="s">
        <v>505</v>
      </c>
      <c r="D26" s="36" t="s">
        <v>481</v>
      </c>
    </row>
    <row r="27" spans="1:5">
      <c r="A27" s="9" t="s">
        <v>102</v>
      </c>
      <c r="B27" s="9" t="s">
        <v>156</v>
      </c>
      <c r="C27" s="9" t="s">
        <v>156</v>
      </c>
      <c r="D27" s="36" t="s">
        <v>472</v>
      </c>
    </row>
    <row r="28" spans="1:5" s="36" customFormat="1">
      <c r="A28" s="36" t="s">
        <v>61</v>
      </c>
      <c r="B28" s="36" t="s">
        <v>195</v>
      </c>
      <c r="C28" s="36" t="s">
        <v>194</v>
      </c>
      <c r="D28" s="36" t="s">
        <v>194</v>
      </c>
    </row>
    <row r="29" spans="1:5">
      <c r="A29" s="9" t="s">
        <v>62</v>
      </c>
      <c r="B29" s="23" t="s">
        <v>475</v>
      </c>
      <c r="C29" s="118" t="s">
        <v>474</v>
      </c>
      <c r="D29" s="36" t="s">
        <v>473</v>
      </c>
    </row>
    <row r="30" spans="1:5">
      <c r="C30" s="117"/>
    </row>
  </sheetData>
  <mergeCells count="3">
    <mergeCell ref="A15:E17"/>
    <mergeCell ref="A19:E19"/>
    <mergeCell ref="A18:E1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7"/>
  <sheetViews>
    <sheetView workbookViewId="0"/>
  </sheetViews>
  <sheetFormatPr defaultColWidth="9" defaultRowHeight="12.75"/>
  <cols>
    <col min="1" max="1" width="20.28515625" style="9" customWidth="1"/>
    <col min="2" max="2" width="17.140625" style="6" customWidth="1"/>
    <col min="3" max="3" width="12.140625" style="7" customWidth="1"/>
    <col min="4" max="4" width="14.85546875" style="22" bestFit="1" customWidth="1"/>
    <col min="5" max="5" width="16.28515625" style="22" bestFit="1" customWidth="1"/>
    <col min="6" max="6" width="10.85546875" style="79" bestFit="1" customWidth="1"/>
    <col min="7" max="7" width="12.28515625" style="79" bestFit="1" customWidth="1"/>
    <col min="8" max="8" width="18" style="4" bestFit="1" customWidth="1"/>
    <col min="9" max="9" width="23.85546875" style="4" bestFit="1" customWidth="1"/>
    <col min="10" max="10" width="44.28515625" style="4" bestFit="1" customWidth="1"/>
    <col min="11" max="11" width="17.7109375" style="4" bestFit="1" customWidth="1"/>
    <col min="12" max="12" width="30.28515625" style="35" bestFit="1" customWidth="1"/>
    <col min="13" max="13" width="18.28515625" style="4" bestFit="1" customWidth="1"/>
    <col min="14" max="14" width="17.7109375" style="35" bestFit="1" customWidth="1"/>
    <col min="15" max="15" width="24.85546875" style="22" bestFit="1" customWidth="1"/>
    <col min="16" max="16" width="17.7109375" style="18" bestFit="1" customWidth="1"/>
    <col min="17" max="17" width="28.28515625" style="9" bestFit="1" customWidth="1"/>
    <col min="18" max="18" width="255.7109375" style="23" bestFit="1" customWidth="1"/>
    <col min="19" max="16384" width="9" style="9"/>
  </cols>
  <sheetData>
    <row r="1" spans="1:37" ht="18.75" customHeight="1">
      <c r="A1" s="32" t="s">
        <v>506</v>
      </c>
    </row>
    <row r="2" spans="1:37" s="37" customFormat="1" ht="15">
      <c r="A2" s="149" t="s">
        <v>200</v>
      </c>
      <c r="B2" s="43" t="s">
        <v>201</v>
      </c>
      <c r="C2" s="59" t="s">
        <v>259</v>
      </c>
      <c r="D2" s="43" t="s">
        <v>202</v>
      </c>
      <c r="E2" s="43" t="s">
        <v>203</v>
      </c>
      <c r="F2" s="151" t="s">
        <v>106</v>
      </c>
      <c r="G2" s="151" t="s">
        <v>107</v>
      </c>
      <c r="H2" s="43" t="s">
        <v>204</v>
      </c>
      <c r="I2" s="43" t="s">
        <v>456</v>
      </c>
      <c r="J2" s="44" t="s">
        <v>205</v>
      </c>
      <c r="K2" s="45" t="s">
        <v>206</v>
      </c>
      <c r="L2" s="115" t="s">
        <v>207</v>
      </c>
      <c r="M2" s="45" t="s">
        <v>208</v>
      </c>
      <c r="N2" s="115" t="s">
        <v>209</v>
      </c>
      <c r="O2" s="43" t="s">
        <v>210</v>
      </c>
      <c r="P2" s="115" t="s">
        <v>211</v>
      </c>
      <c r="Q2" s="46" t="s">
        <v>212</v>
      </c>
      <c r="R2" s="46" t="s">
        <v>213</v>
      </c>
      <c r="S2" s="33"/>
      <c r="T2" s="33"/>
      <c r="U2" s="33"/>
      <c r="V2" s="33"/>
      <c r="W2" s="33"/>
      <c r="X2" s="33"/>
      <c r="Y2" s="33"/>
      <c r="Z2" s="33"/>
      <c r="AA2" s="33"/>
      <c r="AB2" s="33"/>
      <c r="AC2" s="33"/>
      <c r="AD2" s="33"/>
      <c r="AE2" s="33"/>
      <c r="AF2" s="33"/>
      <c r="AG2" s="33"/>
      <c r="AH2" s="33"/>
      <c r="AI2" s="33"/>
      <c r="AJ2" s="33"/>
      <c r="AK2" s="33"/>
    </row>
    <row r="3" spans="1:37" s="47" customFormat="1">
      <c r="A3" s="37" t="s">
        <v>233</v>
      </c>
      <c r="B3" s="76" t="s">
        <v>234</v>
      </c>
      <c r="C3" s="76" t="s">
        <v>235</v>
      </c>
      <c r="D3" s="78">
        <v>802850.44</v>
      </c>
      <c r="E3" s="78">
        <v>6276002.7199999997</v>
      </c>
      <c r="F3" s="80">
        <v>56.530569999999997</v>
      </c>
      <c r="G3" s="80">
        <v>-94.074089999999998</v>
      </c>
      <c r="H3" s="7">
        <v>98</v>
      </c>
      <c r="I3" s="77" t="s">
        <v>236</v>
      </c>
      <c r="J3" s="77" t="s">
        <v>237</v>
      </c>
      <c r="K3" s="77" t="s">
        <v>177</v>
      </c>
      <c r="L3" s="61">
        <v>19</v>
      </c>
      <c r="M3" s="77" t="s">
        <v>177</v>
      </c>
      <c r="N3" s="61">
        <v>0.4</v>
      </c>
      <c r="O3" s="76">
        <v>0</v>
      </c>
      <c r="P3" s="61">
        <v>1</v>
      </c>
      <c r="Q3" s="19" t="s">
        <v>238</v>
      </c>
      <c r="R3" s="21" t="s">
        <v>507</v>
      </c>
      <c r="S3" s="19"/>
      <c r="T3" s="19"/>
      <c r="U3" s="19"/>
      <c r="V3" s="19"/>
      <c r="W3" s="19"/>
      <c r="X3" s="19"/>
      <c r="Y3" s="19"/>
      <c r="Z3" s="19"/>
      <c r="AA3" s="19"/>
      <c r="AB3" s="19"/>
      <c r="AC3" s="19"/>
      <c r="AD3" s="19"/>
      <c r="AE3" s="19"/>
      <c r="AF3" s="19"/>
      <c r="AG3" s="19"/>
      <c r="AH3" s="19"/>
      <c r="AI3" s="19"/>
    </row>
    <row r="4" spans="1:37" s="47" customFormat="1">
      <c r="A4" s="37" t="s">
        <v>239</v>
      </c>
      <c r="B4" s="76" t="s">
        <v>234</v>
      </c>
      <c r="C4" s="76" t="s">
        <v>240</v>
      </c>
      <c r="D4" s="78">
        <v>898408.3</v>
      </c>
      <c r="E4" s="78">
        <v>6245188.1399999997</v>
      </c>
      <c r="F4" s="80">
        <v>56.184387999999998</v>
      </c>
      <c r="G4" s="80">
        <v>-92.576237000000006</v>
      </c>
      <c r="H4" s="7">
        <v>64</v>
      </c>
      <c r="I4" s="77" t="s">
        <v>241</v>
      </c>
      <c r="J4" s="77" t="s">
        <v>543</v>
      </c>
      <c r="K4" s="77" t="s">
        <v>177</v>
      </c>
      <c r="L4" s="61">
        <v>29</v>
      </c>
      <c r="M4" s="77" t="s">
        <v>177</v>
      </c>
      <c r="N4" s="61">
        <v>0.3</v>
      </c>
      <c r="O4" s="76">
        <v>0</v>
      </c>
      <c r="P4" s="61">
        <v>1</v>
      </c>
      <c r="Q4" s="19" t="s">
        <v>177</v>
      </c>
      <c r="R4" s="21" t="s">
        <v>242</v>
      </c>
      <c r="S4" s="19"/>
      <c r="T4" s="19"/>
      <c r="U4" s="19"/>
      <c r="V4" s="19"/>
      <c r="W4" s="19"/>
      <c r="X4" s="19"/>
      <c r="Y4" s="19"/>
      <c r="Z4" s="19"/>
      <c r="AA4" s="19"/>
      <c r="AB4" s="19"/>
      <c r="AC4" s="19"/>
      <c r="AD4" s="19"/>
      <c r="AE4" s="19"/>
      <c r="AF4" s="19"/>
      <c r="AG4" s="19"/>
      <c r="AH4" s="19"/>
      <c r="AI4" s="19"/>
    </row>
    <row r="5" spans="1:37" s="47" customFormat="1">
      <c r="A5" s="37" t="s">
        <v>243</v>
      </c>
      <c r="B5" s="76" t="s">
        <v>234</v>
      </c>
      <c r="C5" s="76" t="s">
        <v>228</v>
      </c>
      <c r="D5" s="78">
        <v>883245.25</v>
      </c>
      <c r="E5" s="78">
        <v>6252798.29</v>
      </c>
      <c r="F5" s="80">
        <v>56.264789999999998</v>
      </c>
      <c r="G5" s="80">
        <v>-92.808085000000005</v>
      </c>
      <c r="H5" s="7">
        <v>58</v>
      </c>
      <c r="I5" s="77" t="s">
        <v>244</v>
      </c>
      <c r="J5" s="77" t="s">
        <v>245</v>
      </c>
      <c r="K5" s="77" t="s">
        <v>177</v>
      </c>
      <c r="L5" s="61">
        <v>30</v>
      </c>
      <c r="M5" s="77" t="s">
        <v>177</v>
      </c>
      <c r="N5" s="61">
        <v>0</v>
      </c>
      <c r="O5" s="76">
        <v>0</v>
      </c>
      <c r="P5" s="61">
        <v>2.8</v>
      </c>
      <c r="Q5" s="19" t="s">
        <v>177</v>
      </c>
      <c r="R5" s="21" t="s">
        <v>246</v>
      </c>
      <c r="S5" s="19"/>
      <c r="T5" s="19"/>
      <c r="U5" s="19"/>
      <c r="V5" s="19"/>
      <c r="W5" s="19"/>
      <c r="X5" s="19"/>
      <c r="Y5" s="19"/>
      <c r="Z5" s="19"/>
      <c r="AA5" s="19"/>
      <c r="AB5" s="19"/>
      <c r="AC5" s="19"/>
      <c r="AD5" s="19"/>
      <c r="AE5" s="19"/>
      <c r="AF5" s="19"/>
      <c r="AG5" s="19"/>
      <c r="AH5" s="19"/>
      <c r="AI5" s="19"/>
    </row>
    <row r="6" spans="1:37" s="47" customFormat="1">
      <c r="A6" s="37" t="s">
        <v>247</v>
      </c>
      <c r="B6" s="76" t="s">
        <v>234</v>
      </c>
      <c r="C6" s="76" t="s">
        <v>240</v>
      </c>
      <c r="D6" s="78">
        <v>898308.01</v>
      </c>
      <c r="E6" s="78">
        <v>6245130.5499999998</v>
      </c>
      <c r="F6" s="80">
        <v>56.183957599999999</v>
      </c>
      <c r="G6" s="80">
        <v>-92.577928900000003</v>
      </c>
      <c r="H6" s="7" t="s">
        <v>177</v>
      </c>
      <c r="I6" s="77" t="s">
        <v>177</v>
      </c>
      <c r="J6" s="77" t="s">
        <v>177</v>
      </c>
      <c r="K6" s="77" t="s">
        <v>177</v>
      </c>
      <c r="L6" s="61">
        <v>29</v>
      </c>
      <c r="M6" s="77" t="s">
        <v>177</v>
      </c>
      <c r="N6" s="61" t="s">
        <v>177</v>
      </c>
      <c r="O6" s="76" t="s">
        <v>177</v>
      </c>
      <c r="P6" s="61" t="s">
        <v>177</v>
      </c>
      <c r="Q6" s="19" t="s">
        <v>177</v>
      </c>
      <c r="R6" s="21" t="s">
        <v>508</v>
      </c>
      <c r="S6" s="19"/>
      <c r="T6" s="19"/>
      <c r="U6" s="19"/>
      <c r="V6" s="19"/>
      <c r="W6" s="19"/>
      <c r="X6" s="19"/>
      <c r="Y6" s="19"/>
      <c r="Z6" s="19"/>
      <c r="AA6" s="19"/>
      <c r="AB6" s="19"/>
      <c r="AC6" s="19"/>
      <c r="AD6" s="19"/>
      <c r="AE6" s="19"/>
      <c r="AF6" s="19"/>
      <c r="AG6" s="19"/>
      <c r="AH6" s="19"/>
      <c r="AI6" s="19"/>
    </row>
    <row r="7" spans="1:37" s="47" customFormat="1">
      <c r="A7" s="37" t="s">
        <v>248</v>
      </c>
      <c r="B7" s="76" t="s">
        <v>234</v>
      </c>
      <c r="C7" s="76" t="s">
        <v>240</v>
      </c>
      <c r="D7" s="78">
        <v>902184.23</v>
      </c>
      <c r="E7" s="78">
        <v>6243289.8099999996</v>
      </c>
      <c r="F7" s="80">
        <v>56.164273000000001</v>
      </c>
      <c r="G7" s="80">
        <v>-92.518659</v>
      </c>
      <c r="H7" s="7">
        <v>67</v>
      </c>
      <c r="I7" s="77" t="s">
        <v>460</v>
      </c>
      <c r="J7" s="77" t="s">
        <v>461</v>
      </c>
      <c r="K7" s="77" t="s">
        <v>177</v>
      </c>
      <c r="L7" s="61">
        <v>20</v>
      </c>
      <c r="M7" s="77" t="s">
        <v>177</v>
      </c>
      <c r="N7" s="61">
        <v>0.2</v>
      </c>
      <c r="O7" s="76">
        <v>0</v>
      </c>
      <c r="P7" s="61"/>
      <c r="Q7" s="19"/>
      <c r="R7" s="21" t="s">
        <v>462</v>
      </c>
      <c r="S7" s="19"/>
      <c r="T7" s="19"/>
      <c r="U7" s="19"/>
      <c r="V7" s="19"/>
      <c r="W7" s="19"/>
      <c r="X7" s="19"/>
      <c r="Y7" s="19"/>
      <c r="Z7" s="19"/>
      <c r="AA7" s="19"/>
      <c r="AB7" s="19"/>
      <c r="AC7" s="19"/>
      <c r="AD7" s="19"/>
      <c r="AE7" s="19"/>
      <c r="AF7" s="19"/>
      <c r="AG7" s="19"/>
      <c r="AH7" s="19"/>
      <c r="AI7" s="19"/>
    </row>
    <row r="8" spans="1:37" s="47" customFormat="1">
      <c r="A8" s="37" t="s">
        <v>249</v>
      </c>
      <c r="B8" s="76" t="s">
        <v>234</v>
      </c>
      <c r="C8" s="76" t="s">
        <v>240</v>
      </c>
      <c r="D8" s="78">
        <v>883109.84</v>
      </c>
      <c r="E8" s="78">
        <v>6249588.21</v>
      </c>
      <c r="F8" s="80">
        <v>56.236226000000002</v>
      </c>
      <c r="G8" s="80">
        <v>-92.814905999999993</v>
      </c>
      <c r="H8" s="7">
        <v>63</v>
      </c>
      <c r="I8" s="77" t="s">
        <v>250</v>
      </c>
      <c r="J8" s="77" t="s">
        <v>251</v>
      </c>
      <c r="K8" s="77" t="s">
        <v>177</v>
      </c>
      <c r="L8" s="61">
        <v>17.399999999999999</v>
      </c>
      <c r="M8" s="77" t="s">
        <v>177</v>
      </c>
      <c r="N8" s="61">
        <v>0.2</v>
      </c>
      <c r="O8" s="76">
        <v>0</v>
      </c>
      <c r="P8" s="61">
        <v>2.5</v>
      </c>
      <c r="Q8" s="19" t="s">
        <v>177</v>
      </c>
      <c r="R8" s="21" t="s">
        <v>509</v>
      </c>
      <c r="S8" s="19"/>
      <c r="T8" s="19"/>
      <c r="U8" s="19"/>
      <c r="V8" s="19"/>
      <c r="W8" s="19"/>
      <c r="X8" s="19"/>
      <c r="Y8" s="19"/>
      <c r="Z8" s="19"/>
      <c r="AA8" s="19"/>
      <c r="AB8" s="19"/>
      <c r="AC8" s="19"/>
      <c r="AD8" s="19"/>
      <c r="AE8" s="19"/>
      <c r="AF8" s="19"/>
      <c r="AG8" s="19"/>
      <c r="AH8" s="19"/>
      <c r="AI8" s="19"/>
    </row>
    <row r="9" spans="1:37" s="47" customFormat="1">
      <c r="A9" s="37" t="s">
        <v>466</v>
      </c>
      <c r="B9" s="76" t="s">
        <v>234</v>
      </c>
      <c r="C9" s="76" t="s">
        <v>240</v>
      </c>
      <c r="D9" s="78">
        <v>896029.91</v>
      </c>
      <c r="E9" s="78">
        <v>6245178.8899999997</v>
      </c>
      <c r="F9" s="80">
        <v>56.186286000000003</v>
      </c>
      <c r="G9" s="80">
        <v>-92.614329999999995</v>
      </c>
      <c r="H9" s="7">
        <v>88</v>
      </c>
      <c r="I9" s="22" t="s">
        <v>465</v>
      </c>
      <c r="J9" s="22" t="s">
        <v>464</v>
      </c>
      <c r="K9" s="77" t="s">
        <v>177</v>
      </c>
      <c r="L9" s="61">
        <v>42.2</v>
      </c>
      <c r="M9" s="77">
        <v>2</v>
      </c>
      <c r="N9" s="61">
        <v>0</v>
      </c>
      <c r="O9" s="76">
        <v>0</v>
      </c>
      <c r="P9" s="61">
        <v>0.4</v>
      </c>
      <c r="Q9" s="19" t="s">
        <v>177</v>
      </c>
      <c r="R9" s="21" t="s">
        <v>510</v>
      </c>
      <c r="S9" s="19"/>
      <c r="T9" s="19"/>
      <c r="U9" s="19"/>
      <c r="V9" s="19"/>
      <c r="W9" s="19"/>
      <c r="X9" s="19"/>
      <c r="Y9" s="19"/>
      <c r="Z9" s="19"/>
      <c r="AA9" s="19"/>
      <c r="AB9" s="19"/>
      <c r="AC9" s="19"/>
      <c r="AD9" s="19"/>
      <c r="AE9" s="19"/>
      <c r="AF9" s="19"/>
      <c r="AG9" s="19"/>
      <c r="AH9" s="19"/>
      <c r="AI9" s="19"/>
    </row>
    <row r="10" spans="1:37" s="47" customFormat="1">
      <c r="A10" s="37" t="s">
        <v>252</v>
      </c>
      <c r="B10" s="76" t="s">
        <v>234</v>
      </c>
      <c r="C10" s="76" t="s">
        <v>228</v>
      </c>
      <c r="D10" s="78">
        <v>881745.04</v>
      </c>
      <c r="E10" s="78">
        <v>6257256.5700000003</v>
      </c>
      <c r="F10" s="80">
        <v>56.305819800000002</v>
      </c>
      <c r="G10" s="80">
        <v>-92.825727499999999</v>
      </c>
      <c r="H10" s="7">
        <v>65</v>
      </c>
      <c r="I10" s="77" t="s">
        <v>253</v>
      </c>
      <c r="J10" s="77" t="s">
        <v>254</v>
      </c>
      <c r="K10" s="77" t="s">
        <v>177</v>
      </c>
      <c r="L10" s="61">
        <v>45</v>
      </c>
      <c r="M10" s="77" t="s">
        <v>177</v>
      </c>
      <c r="N10" s="61">
        <v>0.4</v>
      </c>
      <c r="O10" s="76">
        <v>0</v>
      </c>
      <c r="P10" s="61">
        <v>0</v>
      </c>
      <c r="Q10" s="19" t="s">
        <v>177</v>
      </c>
      <c r="R10" s="21" t="s">
        <v>511</v>
      </c>
      <c r="S10" s="19"/>
      <c r="T10" s="19"/>
      <c r="U10" s="19"/>
      <c r="V10" s="19"/>
      <c r="W10" s="19"/>
      <c r="X10" s="19"/>
      <c r="Y10" s="19"/>
      <c r="Z10" s="19"/>
      <c r="AA10" s="19"/>
      <c r="AB10" s="19"/>
      <c r="AC10" s="19"/>
      <c r="AD10" s="19"/>
      <c r="AE10" s="19"/>
      <c r="AF10" s="19"/>
      <c r="AG10" s="19"/>
      <c r="AH10" s="19"/>
      <c r="AI10" s="19"/>
    </row>
    <row r="11" spans="1:37" s="47" customFormat="1">
      <c r="A11" s="150" t="s">
        <v>255</v>
      </c>
      <c r="B11" s="87" t="s">
        <v>234</v>
      </c>
      <c r="C11" s="87" t="s">
        <v>240</v>
      </c>
      <c r="D11" s="88">
        <v>893798.88</v>
      </c>
      <c r="E11" s="88">
        <v>6245883.9500000002</v>
      </c>
      <c r="F11" s="89">
        <v>56.194429</v>
      </c>
      <c r="G11" s="89">
        <v>-92.649010000000004</v>
      </c>
      <c r="H11" s="69">
        <v>81</v>
      </c>
      <c r="I11" s="90" t="s">
        <v>256</v>
      </c>
      <c r="J11" s="90" t="s">
        <v>257</v>
      </c>
      <c r="K11" s="90" t="s">
        <v>177</v>
      </c>
      <c r="L11" s="116">
        <v>47</v>
      </c>
      <c r="M11" s="90" t="s">
        <v>177</v>
      </c>
      <c r="N11" s="116">
        <v>0.2</v>
      </c>
      <c r="O11" s="87">
        <v>0</v>
      </c>
      <c r="P11" s="116">
        <v>0.8</v>
      </c>
      <c r="Q11" s="91" t="s">
        <v>177</v>
      </c>
      <c r="R11" s="92" t="s">
        <v>258</v>
      </c>
      <c r="S11" s="19"/>
      <c r="T11" s="19"/>
      <c r="U11" s="19"/>
      <c r="V11" s="19"/>
      <c r="W11" s="19"/>
      <c r="X11" s="19"/>
      <c r="Y11" s="19"/>
      <c r="Z11" s="19"/>
      <c r="AA11" s="19"/>
      <c r="AB11" s="19"/>
      <c r="AC11" s="19"/>
      <c r="AD11" s="19"/>
      <c r="AE11" s="19"/>
      <c r="AF11" s="19"/>
      <c r="AG11" s="19"/>
      <c r="AH11" s="19"/>
      <c r="AI11" s="19"/>
    </row>
    <row r="12" spans="1:37" s="85" customFormat="1" ht="15">
      <c r="A12" s="9" t="s">
        <v>512</v>
      </c>
      <c r="B12" s="81"/>
      <c r="C12" s="82"/>
      <c r="D12" s="83"/>
      <c r="E12" s="83"/>
      <c r="F12" s="84"/>
      <c r="G12" s="84"/>
      <c r="H12" s="81"/>
      <c r="K12" s="86"/>
      <c r="L12" s="81"/>
      <c r="N12" s="86"/>
      <c r="O12" s="86"/>
      <c r="P12" s="81"/>
      <c r="R12" s="42"/>
    </row>
    <row r="13" spans="1:37" s="85" customFormat="1" ht="15">
      <c r="A13" s="9" t="s">
        <v>513</v>
      </c>
      <c r="B13" s="81"/>
      <c r="C13" s="82"/>
      <c r="D13" s="83"/>
      <c r="E13" s="83"/>
      <c r="F13" s="84"/>
      <c r="G13" s="84"/>
      <c r="H13" s="81"/>
      <c r="K13" s="86"/>
      <c r="L13" s="81"/>
      <c r="N13" s="86"/>
      <c r="O13" s="86"/>
      <c r="P13" s="81"/>
      <c r="R13" s="42"/>
    </row>
    <row r="17" spans="7:7">
      <c r="G17" s="79" t="s">
        <v>232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89"/>
  <sheetViews>
    <sheetView workbookViewId="0"/>
  </sheetViews>
  <sheetFormatPr defaultColWidth="14.28515625" defaultRowHeight="12.75"/>
  <cols>
    <col min="1" max="1" width="19.7109375" style="9" customWidth="1"/>
    <col min="2" max="2" width="14.85546875" style="22" bestFit="1" customWidth="1"/>
    <col min="3" max="3" width="14.85546875" style="22" customWidth="1"/>
    <col min="4" max="4" width="16.28515625" style="22" customWidth="1"/>
    <col min="5" max="5" width="12.28515625" style="24" customWidth="1"/>
    <col min="6" max="6" width="13.28515625" style="24" customWidth="1"/>
    <col min="7" max="7" width="13.28515625" style="18" customWidth="1"/>
    <col min="8" max="8" width="11.28515625" style="6" customWidth="1"/>
    <col min="9" max="9" width="10.140625" style="6" customWidth="1"/>
    <col min="10" max="10" width="7.140625" style="6" customWidth="1"/>
    <col min="11" max="11" width="45.28515625" style="6" customWidth="1"/>
    <col min="12" max="12" width="13" style="18" customWidth="1"/>
    <col min="13" max="13" width="17.7109375" style="18" customWidth="1"/>
    <col min="14" max="14" width="9.28515625" style="18" bestFit="1" customWidth="1"/>
    <col min="15" max="15" width="8.28515625" style="6" customWidth="1"/>
    <col min="16" max="16" width="11.28515625" style="6" bestFit="1" customWidth="1"/>
    <col min="17" max="17" width="15.7109375" style="6" bestFit="1" customWidth="1"/>
    <col min="18" max="18" width="9.28515625" style="134" bestFit="1" customWidth="1"/>
    <col min="19" max="21" width="14.28515625" style="6"/>
    <col min="22" max="22" width="24.85546875" style="9" bestFit="1" customWidth="1"/>
    <col min="23" max="16384" width="14.28515625" style="9"/>
  </cols>
  <sheetData>
    <row r="1" spans="1:22" s="126" customFormat="1" ht="20.25" customHeight="1">
      <c r="A1" s="32" t="s">
        <v>514</v>
      </c>
      <c r="B1" s="123"/>
      <c r="C1" s="123"/>
      <c r="D1" s="123"/>
      <c r="E1" s="124"/>
      <c r="F1" s="79"/>
      <c r="G1" s="35"/>
      <c r="H1" s="4"/>
      <c r="I1" s="33"/>
      <c r="J1" s="4"/>
      <c r="K1" s="4"/>
      <c r="L1" s="35"/>
      <c r="M1" s="35"/>
      <c r="N1" s="35"/>
      <c r="O1" s="4"/>
      <c r="P1" s="4"/>
      <c r="Q1" s="4"/>
      <c r="R1" s="125"/>
      <c r="S1" s="4"/>
      <c r="T1" s="4"/>
      <c r="U1" s="4"/>
    </row>
    <row r="2" spans="1:22" ht="25.5">
      <c r="A2" s="152" t="s">
        <v>414</v>
      </c>
      <c r="B2" s="127" t="s">
        <v>99</v>
      </c>
      <c r="C2" s="43" t="s">
        <v>202</v>
      </c>
      <c r="D2" s="43" t="s">
        <v>203</v>
      </c>
      <c r="E2" s="128" t="s">
        <v>106</v>
      </c>
      <c r="F2" s="128" t="s">
        <v>107</v>
      </c>
      <c r="G2" s="129" t="s">
        <v>157</v>
      </c>
      <c r="H2" s="129" t="s">
        <v>158</v>
      </c>
      <c r="I2" s="130" t="s">
        <v>155</v>
      </c>
      <c r="J2" s="130" t="s">
        <v>152</v>
      </c>
      <c r="K2" s="60" t="s">
        <v>476</v>
      </c>
      <c r="L2" s="130" t="s">
        <v>186</v>
      </c>
      <c r="M2" s="130" t="s">
        <v>187</v>
      </c>
      <c r="N2" s="131" t="s">
        <v>188</v>
      </c>
      <c r="O2" s="131" t="s">
        <v>189</v>
      </c>
      <c r="P2" s="131" t="s">
        <v>190</v>
      </c>
      <c r="Q2" s="130" t="s">
        <v>477</v>
      </c>
      <c r="R2" s="132" t="s">
        <v>419</v>
      </c>
      <c r="S2" s="51" t="s">
        <v>416</v>
      </c>
      <c r="T2" s="51" t="s">
        <v>417</v>
      </c>
      <c r="U2" s="51" t="s">
        <v>418</v>
      </c>
      <c r="V2" s="51" t="s">
        <v>213</v>
      </c>
    </row>
    <row r="3" spans="1:22">
      <c r="A3" s="9" t="s">
        <v>239</v>
      </c>
      <c r="B3" s="22" t="s">
        <v>283</v>
      </c>
      <c r="C3" s="22">
        <v>898408.3</v>
      </c>
      <c r="D3" s="22">
        <v>6245188.1399999997</v>
      </c>
      <c r="E3" s="24">
        <v>56.184387999999998</v>
      </c>
      <c r="F3" s="24">
        <v>-92.576237000000006</v>
      </c>
      <c r="G3" s="18">
        <v>4.45</v>
      </c>
      <c r="H3" s="6">
        <v>4.55</v>
      </c>
      <c r="I3" s="6" t="s">
        <v>214</v>
      </c>
      <c r="J3" s="18" t="s">
        <v>219</v>
      </c>
      <c r="K3" s="6" t="s">
        <v>260</v>
      </c>
      <c r="L3" s="18" t="s">
        <v>222</v>
      </c>
      <c r="M3" s="6" t="s">
        <v>224</v>
      </c>
      <c r="N3" s="6">
        <v>28.1</v>
      </c>
      <c r="O3" s="6">
        <v>47.5</v>
      </c>
      <c r="P3" s="6">
        <v>24.4</v>
      </c>
      <c r="Q3" s="18" t="s">
        <v>436</v>
      </c>
      <c r="R3" s="133" t="s">
        <v>282</v>
      </c>
      <c r="S3" s="6" t="s">
        <v>262</v>
      </c>
      <c r="T3" s="6" t="s">
        <v>266</v>
      </c>
      <c r="U3" s="6" t="s">
        <v>263</v>
      </c>
    </row>
    <row r="4" spans="1:22">
      <c r="A4" s="9" t="s">
        <v>239</v>
      </c>
      <c r="B4" s="22" t="s">
        <v>284</v>
      </c>
      <c r="C4" s="22">
        <v>898408.3</v>
      </c>
      <c r="D4" s="22">
        <v>6245188.1399999997</v>
      </c>
      <c r="E4" s="24">
        <v>56.184387999999998</v>
      </c>
      <c r="F4" s="24">
        <v>-92.576237000000006</v>
      </c>
      <c r="G4" s="18">
        <v>6.45</v>
      </c>
      <c r="H4" s="6">
        <v>6.55</v>
      </c>
      <c r="I4" s="6" t="s">
        <v>215</v>
      </c>
      <c r="J4" s="18" t="s">
        <v>219</v>
      </c>
      <c r="K4" s="6" t="s">
        <v>260</v>
      </c>
      <c r="L4" s="18" t="s">
        <v>222</v>
      </c>
      <c r="M4" s="6" t="s">
        <v>224</v>
      </c>
      <c r="N4" s="6">
        <v>34.9</v>
      </c>
      <c r="O4" s="6">
        <v>43.1</v>
      </c>
      <c r="P4" s="6">
        <v>22</v>
      </c>
      <c r="Q4" s="18" t="s">
        <v>436</v>
      </c>
      <c r="R4" s="133" t="s">
        <v>274</v>
      </c>
      <c r="S4" s="6" t="s">
        <v>265</v>
      </c>
      <c r="T4" s="6" t="s">
        <v>266</v>
      </c>
      <c r="U4" s="6" t="s">
        <v>267</v>
      </c>
    </row>
    <row r="5" spans="1:22">
      <c r="A5" s="9" t="s">
        <v>239</v>
      </c>
      <c r="B5" s="22" t="s">
        <v>285</v>
      </c>
      <c r="C5" s="22">
        <v>898408.3</v>
      </c>
      <c r="D5" s="22">
        <v>6245188.1399999997</v>
      </c>
      <c r="E5" s="24">
        <v>56.184387999999998</v>
      </c>
      <c r="F5" s="24">
        <v>-92.576237000000006</v>
      </c>
      <c r="G5" s="18">
        <v>7.95</v>
      </c>
      <c r="H5" s="6">
        <v>8.0500000000000007</v>
      </c>
      <c r="I5" s="6" t="s">
        <v>216</v>
      </c>
      <c r="J5" s="18" t="s">
        <v>219</v>
      </c>
      <c r="K5" s="6" t="s">
        <v>260</v>
      </c>
      <c r="L5" s="18" t="s">
        <v>222</v>
      </c>
      <c r="M5" s="6" t="s">
        <v>224</v>
      </c>
      <c r="N5" s="6">
        <v>28.7</v>
      </c>
      <c r="O5" s="6">
        <v>47.2</v>
      </c>
      <c r="P5" s="6">
        <v>24.2</v>
      </c>
      <c r="Q5" s="18" t="s">
        <v>436</v>
      </c>
      <c r="R5" s="133" t="s">
        <v>286</v>
      </c>
      <c r="S5" s="6" t="s">
        <v>265</v>
      </c>
      <c r="T5" s="6" t="s">
        <v>266</v>
      </c>
      <c r="U5" s="6" t="s">
        <v>267</v>
      </c>
    </row>
    <row r="6" spans="1:22">
      <c r="A6" s="9" t="s">
        <v>239</v>
      </c>
      <c r="B6" s="22" t="s">
        <v>287</v>
      </c>
      <c r="C6" s="22">
        <v>898408.3</v>
      </c>
      <c r="D6" s="22">
        <v>6245188.1399999997</v>
      </c>
      <c r="E6" s="24">
        <v>56.184387999999998</v>
      </c>
      <c r="F6" s="24">
        <v>-92.576237000000006</v>
      </c>
      <c r="G6" s="18">
        <v>8.9499999999999993</v>
      </c>
      <c r="H6" s="6">
        <v>9.0500000000000007</v>
      </c>
      <c r="I6" s="6" t="s">
        <v>217</v>
      </c>
      <c r="J6" s="18" t="s">
        <v>219</v>
      </c>
      <c r="K6" s="6" t="s">
        <v>288</v>
      </c>
      <c r="L6" s="18" t="s">
        <v>222</v>
      </c>
      <c r="M6" s="6" t="s">
        <v>224</v>
      </c>
      <c r="N6" s="6">
        <v>29.5</v>
      </c>
      <c r="O6" s="6">
        <v>46.7</v>
      </c>
      <c r="P6" s="6">
        <v>23.8</v>
      </c>
      <c r="Q6" s="18" t="s">
        <v>436</v>
      </c>
      <c r="R6" s="133" t="s">
        <v>286</v>
      </c>
      <c r="S6" s="6" t="s">
        <v>265</v>
      </c>
      <c r="T6" s="6" t="s">
        <v>266</v>
      </c>
      <c r="U6" s="6" t="s">
        <v>267</v>
      </c>
    </row>
    <row r="7" spans="1:22">
      <c r="A7" s="9" t="s">
        <v>239</v>
      </c>
      <c r="B7" s="22" t="s">
        <v>289</v>
      </c>
      <c r="C7" s="22">
        <v>898408.3</v>
      </c>
      <c r="D7" s="22">
        <v>6245188.1399999997</v>
      </c>
      <c r="E7" s="24">
        <v>56.184387999999998</v>
      </c>
      <c r="F7" s="24">
        <v>-92.576237000000006</v>
      </c>
      <c r="G7" s="18">
        <v>9.9499999999999993</v>
      </c>
      <c r="H7" s="6">
        <v>10.050000000000001</v>
      </c>
      <c r="I7" s="6" t="s">
        <v>218</v>
      </c>
      <c r="J7" s="18" t="s">
        <v>219</v>
      </c>
      <c r="K7" s="6" t="s">
        <v>260</v>
      </c>
      <c r="L7" s="18" t="s">
        <v>222</v>
      </c>
      <c r="M7" s="6" t="s">
        <v>224</v>
      </c>
      <c r="N7" s="6">
        <v>30.9</v>
      </c>
      <c r="O7" s="6">
        <v>49.5</v>
      </c>
      <c r="P7" s="6">
        <v>19.600000000000001</v>
      </c>
      <c r="Q7" s="18" t="s">
        <v>436</v>
      </c>
      <c r="R7" s="133" t="s">
        <v>286</v>
      </c>
      <c r="S7" s="6" t="s">
        <v>265</v>
      </c>
      <c r="T7" s="6" t="s">
        <v>266</v>
      </c>
      <c r="U7" s="6" t="s">
        <v>267</v>
      </c>
    </row>
    <row r="8" spans="1:22">
      <c r="A8" s="9" t="s">
        <v>239</v>
      </c>
      <c r="B8" s="22" t="s">
        <v>290</v>
      </c>
      <c r="C8" s="22">
        <v>898408.3</v>
      </c>
      <c r="D8" s="22">
        <v>6245188.1399999997</v>
      </c>
      <c r="E8" s="24">
        <v>56.184387999999998</v>
      </c>
      <c r="F8" s="24">
        <v>-92.576237000000006</v>
      </c>
      <c r="G8" s="18">
        <v>12.45</v>
      </c>
      <c r="H8" s="6">
        <v>12.55</v>
      </c>
      <c r="I8" s="6" t="s">
        <v>221</v>
      </c>
      <c r="J8" s="18" t="s">
        <v>219</v>
      </c>
      <c r="K8" s="6" t="s">
        <v>288</v>
      </c>
      <c r="L8" s="18" t="s">
        <v>222</v>
      </c>
      <c r="M8" s="6" t="s">
        <v>224</v>
      </c>
      <c r="N8" s="6">
        <v>30</v>
      </c>
      <c r="O8" s="6">
        <v>53</v>
      </c>
      <c r="P8" s="6">
        <v>17</v>
      </c>
      <c r="Q8" s="18" t="s">
        <v>436</v>
      </c>
      <c r="R8" s="133" t="s">
        <v>286</v>
      </c>
      <c r="S8" s="6" t="s">
        <v>265</v>
      </c>
      <c r="T8" s="6" t="s">
        <v>266</v>
      </c>
      <c r="U8" s="6" t="s">
        <v>267</v>
      </c>
    </row>
    <row r="9" spans="1:22">
      <c r="A9" s="9" t="s">
        <v>239</v>
      </c>
      <c r="B9" s="22" t="s">
        <v>291</v>
      </c>
      <c r="C9" s="22">
        <v>898408.3</v>
      </c>
      <c r="D9" s="22">
        <v>6245188.1399999997</v>
      </c>
      <c r="E9" s="24">
        <v>56.184387999999998</v>
      </c>
      <c r="F9" s="24">
        <v>-92.576237000000006</v>
      </c>
      <c r="G9" s="18">
        <v>14.45</v>
      </c>
      <c r="H9" s="6">
        <v>14.55</v>
      </c>
      <c r="I9" s="6" t="s">
        <v>270</v>
      </c>
      <c r="J9" s="18" t="s">
        <v>219</v>
      </c>
      <c r="K9" s="6" t="s">
        <v>260</v>
      </c>
      <c r="L9" s="18" t="s">
        <v>222</v>
      </c>
      <c r="M9" s="6" t="s">
        <v>224</v>
      </c>
      <c r="N9" s="6">
        <v>28.8</v>
      </c>
      <c r="O9" s="6">
        <v>55</v>
      </c>
      <c r="P9" s="6">
        <v>16.2</v>
      </c>
      <c r="Q9" s="18" t="s">
        <v>436</v>
      </c>
      <c r="R9" s="133" t="s">
        <v>286</v>
      </c>
      <c r="S9" s="6" t="s">
        <v>265</v>
      </c>
      <c r="T9" s="6" t="s">
        <v>266</v>
      </c>
      <c r="U9" s="6" t="s">
        <v>267</v>
      </c>
    </row>
    <row r="10" spans="1:22">
      <c r="A10" s="9" t="s">
        <v>239</v>
      </c>
      <c r="B10" s="22" t="s">
        <v>292</v>
      </c>
      <c r="C10" s="22">
        <v>898408.3</v>
      </c>
      <c r="D10" s="22">
        <v>6245188.1399999997</v>
      </c>
      <c r="E10" s="24">
        <v>56.184387999999998</v>
      </c>
      <c r="F10" s="24">
        <v>-92.576237000000006</v>
      </c>
      <c r="G10" s="18">
        <v>16.149999999999999</v>
      </c>
      <c r="H10" s="6">
        <v>16.25</v>
      </c>
      <c r="I10" s="6" t="s">
        <v>273</v>
      </c>
      <c r="J10" s="18" t="s">
        <v>219</v>
      </c>
      <c r="K10" s="6" t="s">
        <v>288</v>
      </c>
      <c r="L10" s="18" t="s">
        <v>222</v>
      </c>
      <c r="M10" s="6" t="s">
        <v>224</v>
      </c>
      <c r="N10" s="6">
        <v>34.5</v>
      </c>
      <c r="O10" s="6">
        <v>52.7</v>
      </c>
      <c r="P10" s="6">
        <v>12.8</v>
      </c>
      <c r="Q10" s="18" t="s">
        <v>437</v>
      </c>
      <c r="R10" s="133" t="s">
        <v>286</v>
      </c>
      <c r="S10" s="6" t="s">
        <v>265</v>
      </c>
      <c r="T10" s="6" t="s">
        <v>266</v>
      </c>
      <c r="U10" s="6" t="s">
        <v>267</v>
      </c>
    </row>
    <row r="11" spans="1:22">
      <c r="A11" s="9" t="s">
        <v>239</v>
      </c>
      <c r="B11" s="22" t="s">
        <v>293</v>
      </c>
      <c r="C11" s="22">
        <v>898408.3</v>
      </c>
      <c r="D11" s="22">
        <v>6245188.1399999997</v>
      </c>
      <c r="E11" s="24">
        <v>56.184387999999998</v>
      </c>
      <c r="F11" s="24">
        <v>-92.576237000000006</v>
      </c>
      <c r="G11" s="18">
        <v>17.350000000000001</v>
      </c>
      <c r="H11" s="6">
        <v>17.45</v>
      </c>
      <c r="I11" s="6" t="s">
        <v>275</v>
      </c>
      <c r="J11" s="18" t="s">
        <v>219</v>
      </c>
      <c r="K11" s="6" t="s">
        <v>288</v>
      </c>
      <c r="L11" s="18" t="s">
        <v>268</v>
      </c>
      <c r="M11" s="6" t="s">
        <v>269</v>
      </c>
      <c r="N11" s="6">
        <v>25.8</v>
      </c>
      <c r="O11" s="6">
        <v>48.6</v>
      </c>
      <c r="P11" s="6">
        <v>25.6</v>
      </c>
      <c r="Q11" s="18" t="s">
        <v>436</v>
      </c>
      <c r="R11" s="133" t="s">
        <v>264</v>
      </c>
      <c r="S11" s="6" t="s">
        <v>265</v>
      </c>
      <c r="T11" s="6" t="s">
        <v>266</v>
      </c>
      <c r="U11" s="6" t="s">
        <v>267</v>
      </c>
      <c r="V11" s="9" t="s">
        <v>483</v>
      </c>
    </row>
    <row r="12" spans="1:22">
      <c r="A12" s="9" t="s">
        <v>239</v>
      </c>
      <c r="B12" s="22" t="s">
        <v>294</v>
      </c>
      <c r="C12" s="22">
        <v>898408.3</v>
      </c>
      <c r="D12" s="22">
        <v>6245188.1399999997</v>
      </c>
      <c r="E12" s="24">
        <v>56.184387999999998</v>
      </c>
      <c r="F12" s="24">
        <v>-92.576237000000006</v>
      </c>
      <c r="G12" s="18">
        <v>19.05</v>
      </c>
      <c r="H12" s="6">
        <v>19.149999999999999</v>
      </c>
      <c r="I12" s="6" t="s">
        <v>277</v>
      </c>
      <c r="J12" s="18" t="s">
        <v>219</v>
      </c>
      <c r="K12" s="6" t="s">
        <v>260</v>
      </c>
      <c r="L12" s="18" t="s">
        <v>268</v>
      </c>
      <c r="M12" s="6" t="s">
        <v>269</v>
      </c>
      <c r="N12" s="6">
        <v>28.8</v>
      </c>
      <c r="O12" s="6">
        <v>49.4</v>
      </c>
      <c r="P12" s="6">
        <v>21.8</v>
      </c>
      <c r="Q12" s="18" t="s">
        <v>436</v>
      </c>
      <c r="R12" s="133" t="s">
        <v>286</v>
      </c>
      <c r="S12" s="6" t="s">
        <v>265</v>
      </c>
      <c r="T12" s="6" t="s">
        <v>266</v>
      </c>
      <c r="U12" s="6" t="s">
        <v>267</v>
      </c>
    </row>
    <row r="13" spans="1:22">
      <c r="A13" s="9" t="s">
        <v>239</v>
      </c>
      <c r="B13" s="22" t="s">
        <v>295</v>
      </c>
      <c r="C13" s="22">
        <v>898408.3</v>
      </c>
      <c r="D13" s="22">
        <v>6245188.1399999997</v>
      </c>
      <c r="E13" s="24">
        <v>56.184387999999998</v>
      </c>
      <c r="F13" s="24">
        <v>-92.576237000000006</v>
      </c>
      <c r="G13" s="18">
        <v>21.05</v>
      </c>
      <c r="H13" s="6">
        <v>21.15</v>
      </c>
      <c r="I13" s="6" t="s">
        <v>278</v>
      </c>
      <c r="J13" s="18" t="s">
        <v>219</v>
      </c>
      <c r="K13" s="6" t="s">
        <v>260</v>
      </c>
      <c r="L13" s="18" t="s">
        <v>268</v>
      </c>
      <c r="M13" s="6" t="s">
        <v>269</v>
      </c>
      <c r="N13" s="6">
        <v>30.9</v>
      </c>
      <c r="O13" s="6">
        <v>48.2</v>
      </c>
      <c r="P13" s="6">
        <v>20.9</v>
      </c>
      <c r="Q13" s="18" t="s">
        <v>436</v>
      </c>
      <c r="R13" s="133" t="s">
        <v>286</v>
      </c>
      <c r="S13" s="6" t="s">
        <v>265</v>
      </c>
      <c r="T13" s="6" t="s">
        <v>266</v>
      </c>
      <c r="U13" s="6" t="s">
        <v>267</v>
      </c>
    </row>
    <row r="14" spans="1:22">
      <c r="A14" s="9" t="s">
        <v>239</v>
      </c>
      <c r="B14" s="22" t="s">
        <v>296</v>
      </c>
      <c r="C14" s="22">
        <v>898408.3</v>
      </c>
      <c r="D14" s="22">
        <v>6245188.1399999997</v>
      </c>
      <c r="E14" s="24">
        <v>56.184387999999998</v>
      </c>
      <c r="F14" s="24">
        <v>-92.576237000000006</v>
      </c>
      <c r="G14" s="18">
        <v>23.05</v>
      </c>
      <c r="H14" s="6">
        <v>23.15</v>
      </c>
      <c r="I14" s="6" t="s">
        <v>279</v>
      </c>
      <c r="J14" s="18" t="s">
        <v>219</v>
      </c>
      <c r="K14" s="6" t="s">
        <v>288</v>
      </c>
      <c r="L14" s="18" t="s">
        <v>223</v>
      </c>
      <c r="M14" s="6" t="s">
        <v>297</v>
      </c>
      <c r="N14" s="6">
        <v>29.2</v>
      </c>
      <c r="O14" s="6">
        <v>49.4</v>
      </c>
      <c r="P14" s="6">
        <v>21.4</v>
      </c>
      <c r="Q14" s="18" t="s">
        <v>436</v>
      </c>
      <c r="R14" s="133" t="s">
        <v>286</v>
      </c>
      <c r="S14" s="6" t="s">
        <v>265</v>
      </c>
      <c r="T14" s="6" t="s">
        <v>266</v>
      </c>
      <c r="U14" s="6" t="s">
        <v>267</v>
      </c>
      <c r="V14" s="9" t="s">
        <v>298</v>
      </c>
    </row>
    <row r="15" spans="1:22">
      <c r="A15" s="9" t="s">
        <v>239</v>
      </c>
      <c r="B15" s="22" t="s">
        <v>299</v>
      </c>
      <c r="C15" s="22">
        <v>898408.3</v>
      </c>
      <c r="D15" s="22">
        <v>6245188.1399999997</v>
      </c>
      <c r="E15" s="24">
        <v>56.184387999999998</v>
      </c>
      <c r="F15" s="24">
        <v>-92.576237000000006</v>
      </c>
      <c r="G15" s="18">
        <v>26.7</v>
      </c>
      <c r="H15" s="6">
        <v>26.8</v>
      </c>
      <c r="I15" s="6" t="s">
        <v>280</v>
      </c>
      <c r="J15" s="18" t="s">
        <v>219</v>
      </c>
      <c r="K15" s="6" t="s">
        <v>260</v>
      </c>
      <c r="L15" s="18" t="s">
        <v>300</v>
      </c>
      <c r="M15" s="6" t="s">
        <v>271</v>
      </c>
      <c r="N15" s="6">
        <v>13.5</v>
      </c>
      <c r="O15" s="6">
        <v>37.200000000000003</v>
      </c>
      <c r="P15" s="6">
        <v>49.4</v>
      </c>
      <c r="Q15" s="18" t="s">
        <v>438</v>
      </c>
      <c r="R15" s="133" t="s">
        <v>301</v>
      </c>
      <c r="S15" s="6" t="s">
        <v>262</v>
      </c>
      <c r="T15" s="6" t="s">
        <v>263</v>
      </c>
      <c r="U15" s="6" t="s">
        <v>263</v>
      </c>
    </row>
    <row r="16" spans="1:22">
      <c r="A16" s="9" t="s">
        <v>239</v>
      </c>
      <c r="B16" s="22" t="s">
        <v>302</v>
      </c>
      <c r="C16" s="22">
        <v>898408.3</v>
      </c>
      <c r="D16" s="22">
        <v>6245188.1399999997</v>
      </c>
      <c r="E16" s="24">
        <v>56.184387999999998</v>
      </c>
      <c r="F16" s="24">
        <v>-92.576237000000006</v>
      </c>
      <c r="G16" s="18">
        <v>27</v>
      </c>
      <c r="H16" s="6">
        <v>27.1</v>
      </c>
      <c r="I16" s="6" t="s">
        <v>281</v>
      </c>
      <c r="J16" s="18" t="s">
        <v>219</v>
      </c>
      <c r="K16" s="6" t="s">
        <v>260</v>
      </c>
      <c r="L16" s="18" t="s">
        <v>223</v>
      </c>
      <c r="M16" s="6" t="s">
        <v>297</v>
      </c>
      <c r="N16" s="6">
        <v>14.1</v>
      </c>
      <c r="O16" s="6">
        <v>41.9</v>
      </c>
      <c r="P16" s="6">
        <v>44</v>
      </c>
      <c r="Q16" s="18" t="s">
        <v>439</v>
      </c>
      <c r="R16" s="133" t="s">
        <v>272</v>
      </c>
      <c r="S16" s="6" t="s">
        <v>265</v>
      </c>
      <c r="T16" s="6" t="s">
        <v>266</v>
      </c>
      <c r="U16" s="6" t="s">
        <v>267</v>
      </c>
      <c r="V16" s="9" t="s">
        <v>516</v>
      </c>
    </row>
    <row r="17" spans="1:22">
      <c r="A17" s="9" t="s">
        <v>243</v>
      </c>
      <c r="B17" s="22" t="s">
        <v>303</v>
      </c>
      <c r="C17" s="22">
        <v>883245.25</v>
      </c>
      <c r="D17" s="22">
        <v>6252798.29</v>
      </c>
      <c r="E17" s="24">
        <v>56.264789999999998</v>
      </c>
      <c r="F17" s="24">
        <v>-92.808085000000005</v>
      </c>
      <c r="G17" s="18">
        <v>27.4</v>
      </c>
      <c r="H17" s="6">
        <v>27.5</v>
      </c>
      <c r="I17" s="6" t="s">
        <v>277</v>
      </c>
      <c r="J17" s="18" t="s">
        <v>219</v>
      </c>
      <c r="K17" s="6" t="s">
        <v>260</v>
      </c>
      <c r="L17" s="18" t="s">
        <v>222</v>
      </c>
      <c r="M17" s="6" t="s">
        <v>224</v>
      </c>
      <c r="N17" s="6">
        <v>21</v>
      </c>
      <c r="O17" s="6">
        <v>63.5</v>
      </c>
      <c r="P17" s="6">
        <v>15.4</v>
      </c>
      <c r="Q17" s="18" t="s">
        <v>436</v>
      </c>
      <c r="R17" s="133" t="s">
        <v>304</v>
      </c>
      <c r="S17" s="6" t="s">
        <v>265</v>
      </c>
      <c r="T17" s="6" t="s">
        <v>266</v>
      </c>
      <c r="U17" s="6" t="s">
        <v>267</v>
      </c>
    </row>
    <row r="18" spans="1:22">
      <c r="A18" s="9" t="s">
        <v>243</v>
      </c>
      <c r="B18" s="22" t="s">
        <v>305</v>
      </c>
      <c r="C18" s="22">
        <v>883245.25</v>
      </c>
      <c r="D18" s="22">
        <v>6252798.29</v>
      </c>
      <c r="E18" s="24">
        <v>56.264789999999998</v>
      </c>
      <c r="F18" s="24">
        <v>-92.808085000000005</v>
      </c>
      <c r="G18" s="18">
        <v>25.2</v>
      </c>
      <c r="H18" s="6">
        <v>25.3</v>
      </c>
      <c r="I18" s="6" t="s">
        <v>275</v>
      </c>
      <c r="J18" s="18" t="s">
        <v>219</v>
      </c>
      <c r="K18" s="6" t="s">
        <v>288</v>
      </c>
      <c r="L18" s="18" t="s">
        <v>222</v>
      </c>
      <c r="M18" s="6" t="s">
        <v>224</v>
      </c>
      <c r="N18" s="6">
        <v>40.6</v>
      </c>
      <c r="O18" s="6">
        <v>48.4</v>
      </c>
      <c r="P18" s="6">
        <v>11</v>
      </c>
      <c r="Q18" s="18" t="s">
        <v>437</v>
      </c>
      <c r="R18" s="133" t="s">
        <v>304</v>
      </c>
      <c r="S18" s="6" t="s">
        <v>265</v>
      </c>
      <c r="T18" s="6" t="s">
        <v>266</v>
      </c>
      <c r="U18" s="6" t="s">
        <v>267</v>
      </c>
      <c r="V18" s="9" t="s">
        <v>306</v>
      </c>
    </row>
    <row r="19" spans="1:22">
      <c r="A19" s="9" t="s">
        <v>243</v>
      </c>
      <c r="B19" s="22" t="s">
        <v>307</v>
      </c>
      <c r="C19" s="22">
        <v>883245.25</v>
      </c>
      <c r="D19" s="22">
        <v>6252798.29</v>
      </c>
      <c r="E19" s="24">
        <v>56.264789999999998</v>
      </c>
      <c r="F19" s="24">
        <v>-92.808085000000005</v>
      </c>
      <c r="G19" s="18">
        <v>23.8</v>
      </c>
      <c r="H19" s="6">
        <v>23.9</v>
      </c>
      <c r="I19" s="6" t="s">
        <v>273</v>
      </c>
      <c r="J19" s="18" t="s">
        <v>219</v>
      </c>
      <c r="K19" s="6" t="s">
        <v>260</v>
      </c>
      <c r="L19" s="18" t="s">
        <v>222</v>
      </c>
      <c r="M19" s="6" t="s">
        <v>224</v>
      </c>
      <c r="N19" s="6">
        <v>32.9</v>
      </c>
      <c r="O19" s="6">
        <v>54.4</v>
      </c>
      <c r="P19" s="6">
        <v>12.6</v>
      </c>
      <c r="Q19" s="18" t="s">
        <v>437</v>
      </c>
      <c r="R19" s="133" t="s">
        <v>304</v>
      </c>
      <c r="S19" s="6" t="s">
        <v>265</v>
      </c>
      <c r="T19" s="6" t="s">
        <v>266</v>
      </c>
      <c r="U19" s="6" t="s">
        <v>267</v>
      </c>
    </row>
    <row r="20" spans="1:22">
      <c r="A20" s="9" t="s">
        <v>243</v>
      </c>
      <c r="B20" s="22" t="s">
        <v>308</v>
      </c>
      <c r="C20" s="22">
        <v>883245.25</v>
      </c>
      <c r="D20" s="22">
        <v>6252798.29</v>
      </c>
      <c r="E20" s="24">
        <v>56.264789999999998</v>
      </c>
      <c r="F20" s="24">
        <v>-92.808085000000005</v>
      </c>
      <c r="G20" s="18">
        <v>22.8</v>
      </c>
      <c r="H20" s="6">
        <v>22.9</v>
      </c>
      <c r="I20" s="6" t="s">
        <v>270</v>
      </c>
      <c r="J20" s="18" t="s">
        <v>219</v>
      </c>
      <c r="K20" s="6" t="s">
        <v>288</v>
      </c>
      <c r="L20" s="18" t="s">
        <v>222</v>
      </c>
      <c r="M20" s="6" t="s">
        <v>224</v>
      </c>
      <c r="N20" s="6">
        <v>31</v>
      </c>
      <c r="O20" s="6">
        <v>53.8</v>
      </c>
      <c r="P20" s="6">
        <v>15.2</v>
      </c>
      <c r="Q20" s="18" t="s">
        <v>436</v>
      </c>
      <c r="R20" s="133" t="s">
        <v>304</v>
      </c>
      <c r="S20" s="6" t="s">
        <v>265</v>
      </c>
      <c r="T20" s="6" t="s">
        <v>266</v>
      </c>
      <c r="U20" s="6" t="s">
        <v>267</v>
      </c>
    </row>
    <row r="21" spans="1:22">
      <c r="A21" s="9" t="s">
        <v>243</v>
      </c>
      <c r="B21" s="22" t="s">
        <v>309</v>
      </c>
      <c r="C21" s="22">
        <v>883245.25</v>
      </c>
      <c r="D21" s="22">
        <v>6252798.29</v>
      </c>
      <c r="E21" s="24">
        <v>56.264789999999998</v>
      </c>
      <c r="F21" s="24">
        <v>-92.808085000000005</v>
      </c>
      <c r="G21" s="18">
        <v>19.8</v>
      </c>
      <c r="H21" s="6">
        <v>19.899999999999999</v>
      </c>
      <c r="I21" s="6" t="s">
        <v>221</v>
      </c>
      <c r="J21" s="18" t="s">
        <v>219</v>
      </c>
      <c r="K21" s="6" t="s">
        <v>288</v>
      </c>
      <c r="L21" s="18" t="s">
        <v>222</v>
      </c>
      <c r="M21" s="6" t="s">
        <v>224</v>
      </c>
      <c r="N21" s="6">
        <v>30.6</v>
      </c>
      <c r="O21" s="6">
        <v>49.3</v>
      </c>
      <c r="P21" s="6">
        <v>20.2</v>
      </c>
      <c r="Q21" s="18" t="s">
        <v>436</v>
      </c>
      <c r="R21" s="133" t="s">
        <v>304</v>
      </c>
      <c r="S21" s="6" t="s">
        <v>265</v>
      </c>
      <c r="T21" s="6" t="s">
        <v>266</v>
      </c>
      <c r="U21" s="6" t="s">
        <v>267</v>
      </c>
    </row>
    <row r="22" spans="1:22">
      <c r="A22" s="9" t="s">
        <v>243</v>
      </c>
      <c r="B22" s="22" t="s">
        <v>310</v>
      </c>
      <c r="C22" s="22">
        <v>883245.25</v>
      </c>
      <c r="D22" s="22">
        <v>6252798.29</v>
      </c>
      <c r="E22" s="24">
        <v>56.264789999999998</v>
      </c>
      <c r="F22" s="24">
        <v>-92.808085000000005</v>
      </c>
      <c r="G22" s="18">
        <v>14.8</v>
      </c>
      <c r="H22" s="6">
        <v>14.9</v>
      </c>
      <c r="I22" s="6" t="s">
        <v>218</v>
      </c>
      <c r="J22" s="18" t="s">
        <v>219</v>
      </c>
      <c r="K22" s="6" t="s">
        <v>288</v>
      </c>
      <c r="L22" s="18" t="s">
        <v>268</v>
      </c>
      <c r="M22" s="6" t="s">
        <v>269</v>
      </c>
      <c r="N22" s="6">
        <v>30.3</v>
      </c>
      <c r="O22" s="6">
        <v>46.3</v>
      </c>
      <c r="P22" s="6">
        <v>23.4</v>
      </c>
      <c r="Q22" s="18" t="s">
        <v>436</v>
      </c>
      <c r="R22" s="133" t="s">
        <v>286</v>
      </c>
      <c r="S22" s="6" t="s">
        <v>265</v>
      </c>
      <c r="T22" s="6" t="s">
        <v>266</v>
      </c>
      <c r="U22" s="6" t="s">
        <v>267</v>
      </c>
      <c r="V22" s="9" t="s">
        <v>311</v>
      </c>
    </row>
    <row r="23" spans="1:22">
      <c r="A23" s="9" t="s">
        <v>243</v>
      </c>
      <c r="B23" s="22" t="s">
        <v>312</v>
      </c>
      <c r="C23" s="22">
        <v>883245.25</v>
      </c>
      <c r="D23" s="22">
        <v>6252798.29</v>
      </c>
      <c r="E23" s="24">
        <v>56.264789999999998</v>
      </c>
      <c r="F23" s="24">
        <v>-92.808085000000005</v>
      </c>
      <c r="G23" s="18">
        <v>12.8</v>
      </c>
      <c r="H23" s="6">
        <v>12.9</v>
      </c>
      <c r="I23" s="6" t="s">
        <v>217</v>
      </c>
      <c r="J23" s="18" t="s">
        <v>219</v>
      </c>
      <c r="K23" s="6" t="s">
        <v>260</v>
      </c>
      <c r="L23" s="18" t="s">
        <v>268</v>
      </c>
      <c r="M23" s="6" t="s">
        <v>269</v>
      </c>
      <c r="N23" s="6">
        <v>29.7</v>
      </c>
      <c r="O23" s="6">
        <v>47.8</v>
      </c>
      <c r="P23" s="6">
        <v>22.4</v>
      </c>
      <c r="Q23" s="18" t="s">
        <v>436</v>
      </c>
      <c r="R23" s="133" t="s">
        <v>286</v>
      </c>
      <c r="S23" s="6" t="s">
        <v>265</v>
      </c>
      <c r="T23" s="6" t="s">
        <v>266</v>
      </c>
      <c r="U23" s="6" t="s">
        <v>267</v>
      </c>
      <c r="V23" s="9" t="s">
        <v>311</v>
      </c>
    </row>
    <row r="24" spans="1:22">
      <c r="A24" s="9" t="s">
        <v>243</v>
      </c>
      <c r="B24" s="22" t="s">
        <v>313</v>
      </c>
      <c r="C24" s="22">
        <v>883245.25</v>
      </c>
      <c r="D24" s="22">
        <v>6252798.29</v>
      </c>
      <c r="E24" s="24">
        <v>56.264789999999998</v>
      </c>
      <c r="F24" s="24">
        <v>-92.808085000000005</v>
      </c>
      <c r="G24" s="18">
        <v>10.8</v>
      </c>
      <c r="H24" s="6">
        <v>10.9</v>
      </c>
      <c r="I24" s="6" t="s">
        <v>216</v>
      </c>
      <c r="J24" s="18" t="s">
        <v>219</v>
      </c>
      <c r="K24" s="6" t="s">
        <v>260</v>
      </c>
      <c r="L24" s="18" t="s">
        <v>268</v>
      </c>
      <c r="M24" s="6" t="s">
        <v>269</v>
      </c>
      <c r="N24" s="6">
        <v>29.8</v>
      </c>
      <c r="O24" s="6">
        <v>48.9</v>
      </c>
      <c r="P24" s="6">
        <v>21.3</v>
      </c>
      <c r="Q24" s="18" t="s">
        <v>436</v>
      </c>
      <c r="R24" s="133" t="s">
        <v>286</v>
      </c>
      <c r="S24" s="6" t="s">
        <v>265</v>
      </c>
      <c r="T24" s="6" t="s">
        <v>266</v>
      </c>
      <c r="U24" s="6" t="s">
        <v>267</v>
      </c>
      <c r="V24" s="9" t="s">
        <v>311</v>
      </c>
    </row>
    <row r="25" spans="1:22">
      <c r="A25" s="9" t="s">
        <v>243</v>
      </c>
      <c r="B25" s="22" t="s">
        <v>314</v>
      </c>
      <c r="C25" s="22">
        <v>883245.25</v>
      </c>
      <c r="D25" s="22">
        <v>6252798.29</v>
      </c>
      <c r="E25" s="24">
        <v>56.264789999999998</v>
      </c>
      <c r="F25" s="24">
        <v>-92.808085000000005</v>
      </c>
      <c r="G25" s="18">
        <v>8.8000000000000007</v>
      </c>
      <c r="H25" s="6">
        <v>8.9</v>
      </c>
      <c r="I25" s="6" t="s">
        <v>215</v>
      </c>
      <c r="J25" s="18" t="s">
        <v>219</v>
      </c>
      <c r="K25" s="6" t="s">
        <v>288</v>
      </c>
      <c r="L25" s="18" t="s">
        <v>222</v>
      </c>
      <c r="M25" s="6" t="s">
        <v>224</v>
      </c>
      <c r="N25" s="6">
        <v>28.9</v>
      </c>
      <c r="O25" s="6">
        <v>51.1</v>
      </c>
      <c r="P25" s="6">
        <v>20</v>
      </c>
      <c r="Q25" s="18" t="s">
        <v>436</v>
      </c>
      <c r="R25" s="133" t="s">
        <v>286</v>
      </c>
      <c r="S25" s="6" t="s">
        <v>265</v>
      </c>
      <c r="T25" s="6" t="s">
        <v>266</v>
      </c>
      <c r="U25" s="6" t="s">
        <v>267</v>
      </c>
      <c r="V25" s="9" t="s">
        <v>311</v>
      </c>
    </row>
    <row r="26" spans="1:22">
      <c r="A26" s="9" t="s">
        <v>243</v>
      </c>
      <c r="B26" s="22" t="s">
        <v>315</v>
      </c>
      <c r="C26" s="22">
        <v>883245.25</v>
      </c>
      <c r="D26" s="22">
        <v>6252798.29</v>
      </c>
      <c r="E26" s="24">
        <v>56.264789999999998</v>
      </c>
      <c r="F26" s="24">
        <v>-92.808085000000005</v>
      </c>
      <c r="G26" s="18">
        <v>3.25</v>
      </c>
      <c r="H26" s="6">
        <v>3.35</v>
      </c>
      <c r="I26" s="6" t="s">
        <v>214</v>
      </c>
      <c r="J26" s="18" t="s">
        <v>219</v>
      </c>
      <c r="K26" s="6" t="s">
        <v>260</v>
      </c>
      <c r="L26" s="18" t="s">
        <v>316</v>
      </c>
      <c r="M26" s="6" t="s">
        <v>317</v>
      </c>
      <c r="N26" s="6">
        <v>50.7</v>
      </c>
      <c r="O26" s="6">
        <v>43.7</v>
      </c>
      <c r="P26" s="6">
        <v>5.6</v>
      </c>
      <c r="Q26" s="18" t="s">
        <v>440</v>
      </c>
      <c r="R26" s="133" t="s">
        <v>318</v>
      </c>
      <c r="S26" s="6" t="s">
        <v>262</v>
      </c>
      <c r="T26" s="6" t="s">
        <v>263</v>
      </c>
      <c r="U26" s="6" t="s">
        <v>319</v>
      </c>
    </row>
    <row r="27" spans="1:22">
      <c r="A27" s="9" t="s">
        <v>247</v>
      </c>
      <c r="B27" s="22" t="s">
        <v>320</v>
      </c>
      <c r="C27" s="22">
        <v>898308.01</v>
      </c>
      <c r="D27" s="22">
        <v>6245130.5499999998</v>
      </c>
      <c r="E27" s="24">
        <v>56.183957599999999</v>
      </c>
      <c r="F27" s="24">
        <v>-92.577928900000003</v>
      </c>
      <c r="G27" s="18">
        <v>25.25</v>
      </c>
      <c r="H27" s="6">
        <v>25.35</v>
      </c>
      <c r="I27" s="6" t="s">
        <v>321</v>
      </c>
      <c r="J27" s="18" t="s">
        <v>219</v>
      </c>
      <c r="K27" s="6" t="s">
        <v>260</v>
      </c>
      <c r="L27" s="18" t="s">
        <v>322</v>
      </c>
      <c r="M27" s="6" t="s">
        <v>271</v>
      </c>
      <c r="N27" s="6">
        <v>13.1</v>
      </c>
      <c r="O27" s="6">
        <v>37</v>
      </c>
      <c r="P27" s="6">
        <v>49.9</v>
      </c>
      <c r="Q27" s="18" t="s">
        <v>439</v>
      </c>
      <c r="R27" s="133" t="s">
        <v>261</v>
      </c>
      <c r="S27" s="6" t="s">
        <v>262</v>
      </c>
      <c r="T27" s="6" t="s">
        <v>266</v>
      </c>
      <c r="U27" s="6" t="s">
        <v>267</v>
      </c>
    </row>
    <row r="28" spans="1:22">
      <c r="A28" s="9" t="s">
        <v>248</v>
      </c>
      <c r="B28" s="22" t="s">
        <v>323</v>
      </c>
      <c r="C28" s="22">
        <v>902184.23</v>
      </c>
      <c r="D28" s="22">
        <v>6243289.8099999996</v>
      </c>
      <c r="E28" s="24">
        <v>56.164273000000001</v>
      </c>
      <c r="F28" s="24">
        <v>-92.518659</v>
      </c>
      <c r="G28" s="18">
        <v>3.55</v>
      </c>
      <c r="H28" s="6">
        <v>3.65</v>
      </c>
      <c r="I28" s="6" t="s">
        <v>214</v>
      </c>
      <c r="J28" s="18" t="s">
        <v>219</v>
      </c>
      <c r="K28" s="6" t="s">
        <v>288</v>
      </c>
      <c r="L28" s="18" t="s">
        <v>276</v>
      </c>
      <c r="M28" s="6" t="s">
        <v>269</v>
      </c>
      <c r="N28" s="6">
        <v>28.5</v>
      </c>
      <c r="O28" s="6">
        <v>49.6</v>
      </c>
      <c r="P28" s="6">
        <v>21.8</v>
      </c>
      <c r="Q28" s="18" t="s">
        <v>436</v>
      </c>
      <c r="R28" s="133" t="s">
        <v>286</v>
      </c>
      <c r="S28" s="6" t="s">
        <v>262</v>
      </c>
      <c r="T28" s="6" t="s">
        <v>263</v>
      </c>
      <c r="U28" s="6" t="s">
        <v>263</v>
      </c>
    </row>
    <row r="29" spans="1:22">
      <c r="A29" s="9" t="s">
        <v>248</v>
      </c>
      <c r="B29" s="22" t="s">
        <v>324</v>
      </c>
      <c r="C29" s="22">
        <v>902184.23</v>
      </c>
      <c r="D29" s="22">
        <v>6243289.8099999996</v>
      </c>
      <c r="E29" s="24">
        <v>56.164273000000001</v>
      </c>
      <c r="F29" s="24">
        <v>-92.518659</v>
      </c>
      <c r="G29" s="18">
        <v>5.05</v>
      </c>
      <c r="H29" s="6">
        <v>5.15</v>
      </c>
      <c r="I29" s="6" t="s">
        <v>215</v>
      </c>
      <c r="J29" s="18" t="s">
        <v>219</v>
      </c>
      <c r="K29" s="6" t="s">
        <v>260</v>
      </c>
      <c r="L29" s="18" t="s">
        <v>276</v>
      </c>
      <c r="M29" s="6" t="s">
        <v>269</v>
      </c>
      <c r="N29" s="6">
        <v>28</v>
      </c>
      <c r="O29" s="6">
        <v>50.4</v>
      </c>
      <c r="P29" s="6">
        <v>21.6</v>
      </c>
      <c r="Q29" s="18" t="s">
        <v>436</v>
      </c>
      <c r="R29" s="133" t="s">
        <v>286</v>
      </c>
      <c r="S29" s="6" t="s">
        <v>262</v>
      </c>
      <c r="T29" s="6" t="s">
        <v>263</v>
      </c>
      <c r="U29" s="6" t="s">
        <v>263</v>
      </c>
    </row>
    <row r="30" spans="1:22">
      <c r="A30" s="9" t="s">
        <v>248</v>
      </c>
      <c r="B30" s="22" t="s">
        <v>325</v>
      </c>
      <c r="C30" s="22">
        <v>902184.23</v>
      </c>
      <c r="D30" s="22">
        <v>6243289.8099999996</v>
      </c>
      <c r="E30" s="24">
        <v>56.164273000000001</v>
      </c>
      <c r="F30" s="24">
        <v>-92.518659</v>
      </c>
      <c r="G30" s="18">
        <v>7.05</v>
      </c>
      <c r="H30" s="6">
        <v>7.15</v>
      </c>
      <c r="I30" s="6" t="s">
        <v>216</v>
      </c>
      <c r="J30" s="18" t="s">
        <v>219</v>
      </c>
      <c r="K30" s="6" t="s">
        <v>260</v>
      </c>
      <c r="L30" s="18" t="s">
        <v>276</v>
      </c>
      <c r="M30" s="6" t="s">
        <v>269</v>
      </c>
      <c r="N30" s="6">
        <v>26.3</v>
      </c>
      <c r="O30" s="6">
        <v>50.2</v>
      </c>
      <c r="P30" s="6">
        <v>23.5</v>
      </c>
      <c r="Q30" s="18" t="s">
        <v>436</v>
      </c>
      <c r="R30" s="133" t="s">
        <v>286</v>
      </c>
      <c r="S30" s="6" t="s">
        <v>262</v>
      </c>
      <c r="T30" s="6" t="s">
        <v>266</v>
      </c>
      <c r="U30" s="6" t="s">
        <v>267</v>
      </c>
    </row>
    <row r="31" spans="1:22">
      <c r="A31" s="9" t="s">
        <v>248</v>
      </c>
      <c r="B31" s="22" t="s">
        <v>326</v>
      </c>
      <c r="C31" s="22">
        <v>902184.23</v>
      </c>
      <c r="D31" s="22">
        <v>6243289.8099999996</v>
      </c>
      <c r="E31" s="24">
        <v>56.164273000000001</v>
      </c>
      <c r="F31" s="24">
        <v>-92.518659</v>
      </c>
      <c r="G31" s="18">
        <v>9.0500000000000007</v>
      </c>
      <c r="H31" s="6">
        <v>9.15</v>
      </c>
      <c r="I31" s="6" t="s">
        <v>217</v>
      </c>
      <c r="J31" s="18" t="s">
        <v>219</v>
      </c>
      <c r="K31" s="6" t="s">
        <v>288</v>
      </c>
      <c r="L31" s="18" t="s">
        <v>276</v>
      </c>
      <c r="M31" s="6" t="s">
        <v>269</v>
      </c>
      <c r="N31" s="6">
        <v>24</v>
      </c>
      <c r="O31" s="6">
        <v>45.8</v>
      </c>
      <c r="P31" s="6">
        <v>30.2</v>
      </c>
      <c r="Q31" s="18" t="s">
        <v>441</v>
      </c>
      <c r="R31" s="133" t="s">
        <v>286</v>
      </c>
      <c r="S31" s="6" t="s">
        <v>262</v>
      </c>
      <c r="T31" s="6" t="s">
        <v>266</v>
      </c>
      <c r="U31" s="6" t="s">
        <v>267</v>
      </c>
    </row>
    <row r="32" spans="1:22">
      <c r="A32" s="9" t="s">
        <v>248</v>
      </c>
      <c r="B32" s="22" t="s">
        <v>327</v>
      </c>
      <c r="C32" s="22">
        <v>902184.23</v>
      </c>
      <c r="D32" s="22">
        <v>6243289.8099999996</v>
      </c>
      <c r="E32" s="24">
        <v>56.164273000000001</v>
      </c>
      <c r="F32" s="24">
        <v>-92.518659</v>
      </c>
      <c r="G32" s="18">
        <v>11.05</v>
      </c>
      <c r="H32" s="6">
        <v>11.15</v>
      </c>
      <c r="I32" s="6" t="s">
        <v>218</v>
      </c>
      <c r="J32" s="18" t="s">
        <v>219</v>
      </c>
      <c r="K32" s="6" t="s">
        <v>260</v>
      </c>
      <c r="L32" s="18" t="s">
        <v>276</v>
      </c>
      <c r="M32" s="6" t="s">
        <v>269</v>
      </c>
      <c r="N32" s="6">
        <v>27.6</v>
      </c>
      <c r="O32" s="6">
        <v>49.2</v>
      </c>
      <c r="P32" s="6">
        <v>23.2</v>
      </c>
      <c r="Q32" s="18" t="s">
        <v>436</v>
      </c>
      <c r="R32" s="133" t="s">
        <v>286</v>
      </c>
      <c r="S32" s="6" t="s">
        <v>262</v>
      </c>
      <c r="T32" s="6" t="s">
        <v>266</v>
      </c>
      <c r="U32" s="6" t="s">
        <v>267</v>
      </c>
    </row>
    <row r="33" spans="1:22">
      <c r="A33" s="9" t="s">
        <v>248</v>
      </c>
      <c r="B33" s="22" t="s">
        <v>328</v>
      </c>
      <c r="C33" s="22">
        <v>902184.23</v>
      </c>
      <c r="D33" s="22">
        <v>6243289.8099999996</v>
      </c>
      <c r="E33" s="24">
        <v>56.164273000000001</v>
      </c>
      <c r="F33" s="24">
        <v>-92.518659</v>
      </c>
      <c r="G33" s="18">
        <v>13.25</v>
      </c>
      <c r="H33" s="6">
        <v>13.35</v>
      </c>
      <c r="I33" s="6" t="s">
        <v>221</v>
      </c>
      <c r="J33" s="18" t="s">
        <v>219</v>
      </c>
      <c r="K33" s="6" t="s">
        <v>260</v>
      </c>
      <c r="L33" s="18" t="s">
        <v>276</v>
      </c>
      <c r="M33" s="6" t="s">
        <v>269</v>
      </c>
      <c r="N33" s="6">
        <v>28.8</v>
      </c>
      <c r="O33" s="6">
        <v>50.3</v>
      </c>
      <c r="P33" s="6">
        <v>20.9</v>
      </c>
      <c r="Q33" s="18" t="s">
        <v>436</v>
      </c>
      <c r="R33" s="133" t="s">
        <v>286</v>
      </c>
      <c r="S33" s="6" t="s">
        <v>262</v>
      </c>
      <c r="T33" s="6" t="s">
        <v>266</v>
      </c>
      <c r="U33" s="6" t="s">
        <v>267</v>
      </c>
    </row>
    <row r="34" spans="1:22">
      <c r="A34" s="9" t="s">
        <v>248</v>
      </c>
      <c r="B34" s="22" t="s">
        <v>329</v>
      </c>
      <c r="C34" s="22">
        <v>902184.23</v>
      </c>
      <c r="D34" s="22">
        <v>6243289.8099999996</v>
      </c>
      <c r="E34" s="24">
        <v>56.164273000000001</v>
      </c>
      <c r="F34" s="24">
        <v>-92.518659</v>
      </c>
      <c r="G34" s="18">
        <v>13.95</v>
      </c>
      <c r="H34" s="6">
        <v>14.05</v>
      </c>
      <c r="I34" s="6" t="s">
        <v>270</v>
      </c>
      <c r="J34" s="18" t="s">
        <v>219</v>
      </c>
      <c r="K34" s="6" t="s">
        <v>260</v>
      </c>
      <c r="L34" s="18" t="s">
        <v>276</v>
      </c>
      <c r="M34" s="6" t="s">
        <v>269</v>
      </c>
      <c r="N34" s="6">
        <v>26.9</v>
      </c>
      <c r="O34" s="6">
        <v>50.7</v>
      </c>
      <c r="P34" s="6">
        <v>22.4</v>
      </c>
      <c r="Q34" s="18" t="s">
        <v>436</v>
      </c>
      <c r="R34" s="133" t="s">
        <v>286</v>
      </c>
      <c r="S34" s="6" t="s">
        <v>262</v>
      </c>
      <c r="T34" s="6" t="s">
        <v>266</v>
      </c>
      <c r="U34" s="6" t="s">
        <v>267</v>
      </c>
    </row>
    <row r="35" spans="1:22">
      <c r="A35" s="9" t="s">
        <v>248</v>
      </c>
      <c r="B35" s="22" t="s">
        <v>330</v>
      </c>
      <c r="C35" s="22">
        <v>902192.16</v>
      </c>
      <c r="D35" s="22">
        <v>6243252.1399999997</v>
      </c>
      <c r="E35" s="24">
        <v>56.163924999999999</v>
      </c>
      <c r="F35" s="24">
        <v>-92.518590000000003</v>
      </c>
      <c r="G35" s="18">
        <v>15</v>
      </c>
      <c r="H35" s="6">
        <v>15.1</v>
      </c>
      <c r="I35" s="6" t="s">
        <v>273</v>
      </c>
      <c r="J35" s="18" t="s">
        <v>219</v>
      </c>
      <c r="K35" s="6" t="s">
        <v>260</v>
      </c>
      <c r="L35" s="18" t="s">
        <v>331</v>
      </c>
      <c r="M35" s="6" t="s">
        <v>297</v>
      </c>
      <c r="N35" s="6">
        <v>24.5</v>
      </c>
      <c r="O35" s="6">
        <v>50.9</v>
      </c>
      <c r="P35" s="6">
        <v>24.6</v>
      </c>
      <c r="Q35" s="18" t="s">
        <v>441</v>
      </c>
      <c r="R35" s="133" t="s">
        <v>286</v>
      </c>
      <c r="S35" s="6" t="s">
        <v>262</v>
      </c>
      <c r="T35" s="6" t="s">
        <v>266</v>
      </c>
      <c r="U35" s="6" t="s">
        <v>267</v>
      </c>
      <c r="V35" s="9" t="s">
        <v>483</v>
      </c>
    </row>
    <row r="36" spans="1:22">
      <c r="A36" s="9" t="s">
        <v>248</v>
      </c>
      <c r="B36" s="22" t="s">
        <v>332</v>
      </c>
      <c r="C36" s="22">
        <v>902192.16</v>
      </c>
      <c r="D36" s="22">
        <v>6243252.1399999997</v>
      </c>
      <c r="E36" s="24">
        <v>56.163874</v>
      </c>
      <c r="F36" s="24">
        <v>-92.518429999999995</v>
      </c>
      <c r="G36" s="18">
        <v>19</v>
      </c>
      <c r="H36" s="6">
        <v>19.3</v>
      </c>
      <c r="I36" s="6" t="s">
        <v>275</v>
      </c>
      <c r="J36" s="18" t="s">
        <v>219</v>
      </c>
      <c r="K36" s="6" t="s">
        <v>260</v>
      </c>
      <c r="L36" s="18" t="s">
        <v>333</v>
      </c>
      <c r="M36" s="6" t="s">
        <v>334</v>
      </c>
      <c r="N36" s="6">
        <v>16.7</v>
      </c>
      <c r="O36" s="6">
        <v>38</v>
      </c>
      <c r="P36" s="6">
        <v>45.3</v>
      </c>
      <c r="Q36" s="18" t="s">
        <v>442</v>
      </c>
      <c r="R36" s="133" t="s">
        <v>286</v>
      </c>
      <c r="S36" s="6" t="s">
        <v>262</v>
      </c>
      <c r="T36" s="6" t="s">
        <v>335</v>
      </c>
      <c r="U36" s="6" t="s">
        <v>335</v>
      </c>
    </row>
    <row r="37" spans="1:22">
      <c r="A37" s="9" t="s">
        <v>249</v>
      </c>
      <c r="B37" s="22" t="s">
        <v>336</v>
      </c>
      <c r="C37" s="22">
        <v>883109.84</v>
      </c>
      <c r="D37" s="22">
        <v>6249588.21</v>
      </c>
      <c r="E37" s="24">
        <v>56.236226000000002</v>
      </c>
      <c r="F37" s="24">
        <v>-92.814905999999993</v>
      </c>
      <c r="G37" s="18">
        <v>3.5</v>
      </c>
      <c r="H37" s="6">
        <v>3.6</v>
      </c>
      <c r="I37" s="6" t="s">
        <v>479</v>
      </c>
      <c r="J37" s="18" t="s">
        <v>219</v>
      </c>
      <c r="K37" s="6" t="s">
        <v>478</v>
      </c>
      <c r="L37" s="18" t="s">
        <v>177</v>
      </c>
      <c r="M37" s="6" t="s">
        <v>177</v>
      </c>
      <c r="N37" s="6" t="s">
        <v>177</v>
      </c>
      <c r="O37" s="6" t="s">
        <v>177</v>
      </c>
      <c r="P37" s="6" t="s">
        <v>177</v>
      </c>
      <c r="Q37" s="18" t="s">
        <v>177</v>
      </c>
      <c r="R37" s="134" t="s">
        <v>337</v>
      </c>
      <c r="S37" s="6" t="s">
        <v>350</v>
      </c>
      <c r="T37" s="6" t="s">
        <v>177</v>
      </c>
      <c r="U37" s="6" t="s">
        <v>177</v>
      </c>
    </row>
    <row r="38" spans="1:22">
      <c r="A38" s="9" t="s">
        <v>249</v>
      </c>
      <c r="B38" s="22" t="s">
        <v>338</v>
      </c>
      <c r="C38" s="22">
        <v>883109.84</v>
      </c>
      <c r="D38" s="22">
        <v>6249588.21</v>
      </c>
      <c r="E38" s="24">
        <v>56.236226000000002</v>
      </c>
      <c r="F38" s="24">
        <v>-92.814905999999993</v>
      </c>
      <c r="G38" s="18">
        <v>4.7</v>
      </c>
      <c r="H38" s="6">
        <v>4.8</v>
      </c>
      <c r="I38" s="6" t="s">
        <v>214</v>
      </c>
      <c r="J38" s="6" t="s">
        <v>219</v>
      </c>
      <c r="K38" s="6" t="s">
        <v>288</v>
      </c>
      <c r="L38" s="18" t="s">
        <v>339</v>
      </c>
      <c r="M38" s="18" t="s">
        <v>227</v>
      </c>
      <c r="N38" s="18">
        <v>34</v>
      </c>
      <c r="O38" s="18">
        <v>52.3</v>
      </c>
      <c r="P38" s="18">
        <v>13.8</v>
      </c>
      <c r="Q38" s="18" t="s">
        <v>437</v>
      </c>
      <c r="R38" s="134" t="s">
        <v>286</v>
      </c>
      <c r="S38" s="6" t="s">
        <v>262</v>
      </c>
      <c r="T38" s="6" t="s">
        <v>263</v>
      </c>
      <c r="U38" s="6" t="s">
        <v>263</v>
      </c>
    </row>
    <row r="39" spans="1:22">
      <c r="A39" s="9" t="s">
        <v>249</v>
      </c>
      <c r="B39" s="22" t="s">
        <v>340</v>
      </c>
      <c r="C39" s="22">
        <v>883109.84</v>
      </c>
      <c r="D39" s="22">
        <v>6249588.21</v>
      </c>
      <c r="E39" s="24">
        <v>56.236226000000002</v>
      </c>
      <c r="F39" s="24">
        <v>-92.814905999999993</v>
      </c>
      <c r="G39" s="18">
        <v>5.2</v>
      </c>
      <c r="H39" s="6">
        <v>5.3</v>
      </c>
      <c r="I39" s="6" t="s">
        <v>215</v>
      </c>
      <c r="J39" s="6" t="s">
        <v>219</v>
      </c>
      <c r="K39" s="6" t="s">
        <v>260</v>
      </c>
      <c r="L39" s="18" t="s">
        <v>226</v>
      </c>
      <c r="M39" s="18" t="s">
        <v>227</v>
      </c>
      <c r="N39" s="18">
        <v>30.2</v>
      </c>
      <c r="O39" s="18">
        <v>49.1</v>
      </c>
      <c r="P39" s="18">
        <v>20.6</v>
      </c>
      <c r="Q39" s="18" t="s">
        <v>436</v>
      </c>
      <c r="R39" s="134" t="s">
        <v>286</v>
      </c>
      <c r="S39" s="6" t="s">
        <v>265</v>
      </c>
      <c r="T39" s="6" t="s">
        <v>266</v>
      </c>
      <c r="U39" s="6" t="s">
        <v>267</v>
      </c>
    </row>
    <row r="40" spans="1:22">
      <c r="A40" s="9" t="s">
        <v>249</v>
      </c>
      <c r="B40" s="22" t="s">
        <v>341</v>
      </c>
      <c r="C40" s="22">
        <v>883109.84</v>
      </c>
      <c r="D40" s="22">
        <v>6249588.21</v>
      </c>
      <c r="E40" s="24">
        <v>56.236226000000002</v>
      </c>
      <c r="F40" s="24">
        <v>-92.814905999999993</v>
      </c>
      <c r="G40" s="18">
        <v>7.25</v>
      </c>
      <c r="H40" s="6">
        <v>7.35</v>
      </c>
      <c r="I40" s="6" t="s">
        <v>216</v>
      </c>
      <c r="J40" s="6" t="s">
        <v>219</v>
      </c>
      <c r="K40" s="6" t="s">
        <v>288</v>
      </c>
      <c r="L40" s="18" t="s">
        <v>226</v>
      </c>
      <c r="M40" s="18" t="s">
        <v>227</v>
      </c>
      <c r="N40" s="18">
        <v>26.1</v>
      </c>
      <c r="O40" s="18">
        <v>55.1</v>
      </c>
      <c r="P40" s="18">
        <v>18.8</v>
      </c>
      <c r="Q40" s="18" t="s">
        <v>436</v>
      </c>
      <c r="R40" s="134" t="s">
        <v>282</v>
      </c>
      <c r="S40" s="6" t="s">
        <v>265</v>
      </c>
      <c r="T40" s="6" t="s">
        <v>266</v>
      </c>
      <c r="U40" s="6" t="s">
        <v>267</v>
      </c>
    </row>
    <row r="41" spans="1:22">
      <c r="A41" s="9" t="s">
        <v>249</v>
      </c>
      <c r="B41" s="22" t="s">
        <v>342</v>
      </c>
      <c r="C41" s="22">
        <v>883109.84</v>
      </c>
      <c r="D41" s="22">
        <v>6249588.21</v>
      </c>
      <c r="E41" s="24">
        <v>56.236226000000002</v>
      </c>
      <c r="F41" s="24">
        <v>-92.814905999999993</v>
      </c>
      <c r="G41" s="18">
        <v>8.4</v>
      </c>
      <c r="H41" s="6">
        <v>8.5</v>
      </c>
      <c r="I41" s="6" t="s">
        <v>217</v>
      </c>
      <c r="J41" s="6" t="s">
        <v>219</v>
      </c>
      <c r="K41" s="6" t="s">
        <v>288</v>
      </c>
      <c r="L41" s="18" t="s">
        <v>223</v>
      </c>
      <c r="M41" s="18" t="s">
        <v>297</v>
      </c>
      <c r="N41" s="18">
        <v>27.7</v>
      </c>
      <c r="O41" s="18">
        <v>47.1</v>
      </c>
      <c r="P41" s="18">
        <v>25.2</v>
      </c>
      <c r="Q41" s="18" t="s">
        <v>436</v>
      </c>
      <c r="R41" s="134" t="s">
        <v>286</v>
      </c>
      <c r="S41" s="6" t="s">
        <v>265</v>
      </c>
      <c r="T41" s="6" t="s">
        <v>266</v>
      </c>
      <c r="U41" s="6" t="s">
        <v>267</v>
      </c>
    </row>
    <row r="42" spans="1:22">
      <c r="A42" s="9" t="s">
        <v>249</v>
      </c>
      <c r="B42" s="22" t="s">
        <v>343</v>
      </c>
      <c r="C42" s="22">
        <v>883109.84</v>
      </c>
      <c r="D42" s="22">
        <v>6249588.21</v>
      </c>
      <c r="E42" s="24">
        <v>56.236226000000002</v>
      </c>
      <c r="F42" s="24">
        <v>-92.814905999999993</v>
      </c>
      <c r="G42" s="18">
        <v>11.5</v>
      </c>
      <c r="H42" s="6">
        <v>11.6</v>
      </c>
      <c r="I42" s="6" t="s">
        <v>218</v>
      </c>
      <c r="J42" s="6" t="s">
        <v>219</v>
      </c>
      <c r="K42" s="6" t="s">
        <v>260</v>
      </c>
      <c r="L42" s="18" t="s">
        <v>223</v>
      </c>
      <c r="M42" s="18" t="s">
        <v>297</v>
      </c>
      <c r="N42" s="18">
        <v>28.5</v>
      </c>
      <c r="O42" s="18">
        <v>47.2</v>
      </c>
      <c r="P42" s="18">
        <v>24.4</v>
      </c>
      <c r="Q42" s="18" t="s">
        <v>436</v>
      </c>
      <c r="R42" s="134" t="s">
        <v>286</v>
      </c>
      <c r="S42" s="6" t="s">
        <v>265</v>
      </c>
      <c r="T42" s="6" t="s">
        <v>266</v>
      </c>
      <c r="U42" s="6" t="s">
        <v>267</v>
      </c>
    </row>
    <row r="43" spans="1:22">
      <c r="A43" s="9" t="s">
        <v>249</v>
      </c>
      <c r="B43" s="22" t="s">
        <v>344</v>
      </c>
      <c r="C43" s="22">
        <v>883109.84</v>
      </c>
      <c r="D43" s="22">
        <v>6249588.21</v>
      </c>
      <c r="E43" s="24">
        <v>56.236226000000002</v>
      </c>
      <c r="F43" s="24">
        <v>-92.814905999999993</v>
      </c>
      <c r="G43" s="18">
        <v>15.3</v>
      </c>
      <c r="H43" s="6">
        <v>15.4</v>
      </c>
      <c r="I43" s="6" t="s">
        <v>221</v>
      </c>
      <c r="J43" s="6" t="s">
        <v>219</v>
      </c>
      <c r="K43" s="6" t="s">
        <v>288</v>
      </c>
      <c r="L43" s="18" t="s">
        <v>223</v>
      </c>
      <c r="M43" s="18" t="s">
        <v>297</v>
      </c>
      <c r="N43" s="18">
        <v>30.6</v>
      </c>
      <c r="O43" s="18">
        <v>49.4</v>
      </c>
      <c r="P43" s="18">
        <v>20</v>
      </c>
      <c r="Q43" s="18" t="s">
        <v>436</v>
      </c>
      <c r="R43" s="134" t="s">
        <v>286</v>
      </c>
      <c r="S43" s="6" t="s">
        <v>265</v>
      </c>
      <c r="T43" s="6" t="s">
        <v>266</v>
      </c>
      <c r="U43" s="6" t="s">
        <v>267</v>
      </c>
    </row>
    <row r="44" spans="1:22">
      <c r="A44" s="9" t="s">
        <v>249</v>
      </c>
      <c r="B44" s="22" t="s">
        <v>345</v>
      </c>
      <c r="C44" s="22">
        <v>883109.84</v>
      </c>
      <c r="D44" s="22">
        <v>6249588.21</v>
      </c>
      <c r="E44" s="24">
        <v>56.236226000000002</v>
      </c>
      <c r="F44" s="24">
        <v>-92.814905999999993</v>
      </c>
      <c r="G44" s="18">
        <v>16.05</v>
      </c>
      <c r="H44" s="6">
        <v>16.149999999999999</v>
      </c>
      <c r="I44" s="6" t="s">
        <v>270</v>
      </c>
      <c r="J44" s="6" t="s">
        <v>219</v>
      </c>
      <c r="K44" s="6" t="s">
        <v>288</v>
      </c>
      <c r="L44" s="18" t="s">
        <v>268</v>
      </c>
      <c r="M44" s="18" t="s">
        <v>269</v>
      </c>
      <c r="N44" s="18">
        <v>33.200000000000003</v>
      </c>
      <c r="O44" s="18">
        <v>51.8</v>
      </c>
      <c r="P44" s="18">
        <v>15</v>
      </c>
      <c r="Q44" s="18" t="s">
        <v>436</v>
      </c>
      <c r="R44" s="134" t="s">
        <v>346</v>
      </c>
      <c r="S44" s="6" t="s">
        <v>265</v>
      </c>
      <c r="T44" s="6" t="s">
        <v>266</v>
      </c>
      <c r="U44" s="6" t="s">
        <v>267</v>
      </c>
    </row>
    <row r="45" spans="1:22">
      <c r="A45" s="9" t="s">
        <v>347</v>
      </c>
      <c r="B45" s="22" t="s">
        <v>348</v>
      </c>
      <c r="C45" s="78">
        <v>896020.93</v>
      </c>
      <c r="D45" s="78">
        <v>6245174.7000000002</v>
      </c>
      <c r="E45" s="24">
        <v>56.186256</v>
      </c>
      <c r="F45" s="24">
        <v>-92.614474999999999</v>
      </c>
      <c r="G45" s="18">
        <v>0.65</v>
      </c>
      <c r="H45" s="6">
        <v>0.75</v>
      </c>
      <c r="I45" s="6" t="s">
        <v>214</v>
      </c>
      <c r="J45" s="6" t="s">
        <v>219</v>
      </c>
      <c r="K45" s="6" t="s">
        <v>260</v>
      </c>
      <c r="L45" s="18" t="s">
        <v>349</v>
      </c>
      <c r="M45" s="18" t="s">
        <v>269</v>
      </c>
      <c r="N45" s="18">
        <v>30.1</v>
      </c>
      <c r="O45" s="18">
        <v>47.1</v>
      </c>
      <c r="P45" s="18">
        <v>22.8</v>
      </c>
      <c r="Q45" s="18" t="s">
        <v>436</v>
      </c>
      <c r="R45" s="134" t="s">
        <v>286</v>
      </c>
      <c r="S45" s="6" t="s">
        <v>350</v>
      </c>
      <c r="T45" s="6" t="s">
        <v>319</v>
      </c>
      <c r="U45" s="6" t="s">
        <v>319</v>
      </c>
    </row>
    <row r="46" spans="1:22">
      <c r="A46" s="9" t="s">
        <v>347</v>
      </c>
      <c r="B46" s="22" t="s">
        <v>351</v>
      </c>
      <c r="C46" s="78">
        <v>896020.93</v>
      </c>
      <c r="D46" s="78">
        <v>6245174.7000000002</v>
      </c>
      <c r="E46" s="24">
        <v>56.186256</v>
      </c>
      <c r="F46" s="24">
        <v>-92.614474999999999</v>
      </c>
      <c r="G46" s="18">
        <v>1.95</v>
      </c>
      <c r="H46" s="6">
        <v>2.0499999999999998</v>
      </c>
      <c r="I46" s="6" t="s">
        <v>215</v>
      </c>
      <c r="J46" s="6" t="s">
        <v>219</v>
      </c>
      <c r="K46" s="6" t="s">
        <v>260</v>
      </c>
      <c r="L46" s="18" t="s">
        <v>352</v>
      </c>
      <c r="M46" s="18" t="s">
        <v>225</v>
      </c>
      <c r="N46" s="18">
        <v>21.7</v>
      </c>
      <c r="O46" s="18">
        <v>50.9</v>
      </c>
      <c r="P46" s="18">
        <v>27.4</v>
      </c>
      <c r="Q46" s="18" t="s">
        <v>441</v>
      </c>
      <c r="R46" s="134" t="s">
        <v>286</v>
      </c>
      <c r="S46" s="6" t="s">
        <v>350</v>
      </c>
      <c r="T46" s="6" t="s">
        <v>263</v>
      </c>
      <c r="U46" s="6" t="s">
        <v>319</v>
      </c>
    </row>
    <row r="47" spans="1:22">
      <c r="A47" s="9" t="s">
        <v>347</v>
      </c>
      <c r="B47" s="22" t="s">
        <v>353</v>
      </c>
      <c r="C47" s="78">
        <v>896020.93</v>
      </c>
      <c r="D47" s="78">
        <v>6245174.7000000002</v>
      </c>
      <c r="E47" s="24">
        <v>56.186256</v>
      </c>
      <c r="F47" s="24">
        <v>-92.614474999999999</v>
      </c>
      <c r="G47" s="18">
        <v>2.95</v>
      </c>
      <c r="H47" s="6">
        <v>3.05</v>
      </c>
      <c r="I47" s="6" t="s">
        <v>216</v>
      </c>
      <c r="J47" s="6" t="s">
        <v>219</v>
      </c>
      <c r="K47" s="6" t="s">
        <v>288</v>
      </c>
      <c r="L47" s="18" t="s">
        <v>354</v>
      </c>
      <c r="M47" s="18" t="s">
        <v>224</v>
      </c>
      <c r="N47" s="18">
        <v>28.2</v>
      </c>
      <c r="O47" s="18">
        <v>48.7</v>
      </c>
      <c r="P47" s="18">
        <v>23.2</v>
      </c>
      <c r="Q47" s="18" t="s">
        <v>436</v>
      </c>
      <c r="R47" s="134" t="s">
        <v>286</v>
      </c>
      <c r="S47" s="6" t="s">
        <v>262</v>
      </c>
      <c r="T47" s="6" t="s">
        <v>263</v>
      </c>
      <c r="U47" s="6" t="s">
        <v>319</v>
      </c>
    </row>
    <row r="48" spans="1:22">
      <c r="A48" s="9" t="s">
        <v>355</v>
      </c>
      <c r="B48" s="22" t="s">
        <v>356</v>
      </c>
      <c r="C48" s="78">
        <v>896029.91</v>
      </c>
      <c r="D48" s="78">
        <v>6245178.8899999997</v>
      </c>
      <c r="E48" s="24">
        <v>56.186286000000003</v>
      </c>
      <c r="F48" s="24">
        <v>-92.614329999999995</v>
      </c>
      <c r="G48" s="18">
        <v>4.5</v>
      </c>
      <c r="H48" s="6">
        <v>4.5999999999999996</v>
      </c>
      <c r="I48" s="6" t="s">
        <v>217</v>
      </c>
      <c r="J48" s="6" t="s">
        <v>219</v>
      </c>
      <c r="K48" s="6" t="s">
        <v>288</v>
      </c>
      <c r="L48" s="18" t="s">
        <v>357</v>
      </c>
      <c r="M48" s="18" t="s">
        <v>358</v>
      </c>
      <c r="N48" s="18">
        <v>28.4</v>
      </c>
      <c r="O48" s="18">
        <v>47.4</v>
      </c>
      <c r="P48" s="18">
        <v>24.2</v>
      </c>
      <c r="Q48" s="18" t="s">
        <v>436</v>
      </c>
      <c r="R48" s="134" t="s">
        <v>359</v>
      </c>
      <c r="S48" s="6" t="s">
        <v>265</v>
      </c>
      <c r="T48" s="6" t="s">
        <v>266</v>
      </c>
      <c r="U48" s="6" t="s">
        <v>267</v>
      </c>
    </row>
    <row r="49" spans="1:22">
      <c r="A49" s="9" t="s">
        <v>355</v>
      </c>
      <c r="B49" s="22" t="s">
        <v>360</v>
      </c>
      <c r="C49" s="78">
        <v>896029.91</v>
      </c>
      <c r="D49" s="78">
        <v>6245178.8899999997</v>
      </c>
      <c r="E49" s="24">
        <v>56.186286000000003</v>
      </c>
      <c r="F49" s="24">
        <v>-92.614329999999995</v>
      </c>
      <c r="G49" s="18">
        <v>7.5</v>
      </c>
      <c r="H49" s="6">
        <v>7.6</v>
      </c>
      <c r="I49" s="6" t="s">
        <v>218</v>
      </c>
      <c r="J49" s="6" t="s">
        <v>219</v>
      </c>
      <c r="K49" s="6" t="s">
        <v>260</v>
      </c>
      <c r="L49" s="18" t="s">
        <v>357</v>
      </c>
      <c r="M49" s="18" t="s">
        <v>358</v>
      </c>
      <c r="N49" s="18">
        <v>28.6</v>
      </c>
      <c r="O49" s="18">
        <v>46.9</v>
      </c>
      <c r="P49" s="18">
        <v>24.5</v>
      </c>
      <c r="Q49" s="18" t="s">
        <v>436</v>
      </c>
      <c r="R49" s="134" t="s">
        <v>359</v>
      </c>
      <c r="S49" s="6" t="s">
        <v>265</v>
      </c>
      <c r="T49" s="6" t="s">
        <v>266</v>
      </c>
      <c r="U49" s="6" t="s">
        <v>267</v>
      </c>
    </row>
    <row r="50" spans="1:22">
      <c r="A50" s="9" t="s">
        <v>355</v>
      </c>
      <c r="B50" s="22" t="s">
        <v>361</v>
      </c>
      <c r="C50" s="78">
        <v>896029.91</v>
      </c>
      <c r="D50" s="78">
        <v>6245178.8899999997</v>
      </c>
      <c r="E50" s="24">
        <v>56.186286000000003</v>
      </c>
      <c r="F50" s="24">
        <v>-92.614329999999995</v>
      </c>
      <c r="G50" s="18">
        <v>10.5</v>
      </c>
      <c r="H50" s="6">
        <v>10.6</v>
      </c>
      <c r="I50" s="6" t="s">
        <v>221</v>
      </c>
      <c r="J50" s="6" t="s">
        <v>219</v>
      </c>
      <c r="K50" s="6" t="s">
        <v>260</v>
      </c>
      <c r="L50" s="18" t="s">
        <v>357</v>
      </c>
      <c r="M50" s="18" t="s">
        <v>358</v>
      </c>
      <c r="N50" s="18">
        <v>28.9</v>
      </c>
      <c r="O50" s="18">
        <v>46.9</v>
      </c>
      <c r="P50" s="18">
        <v>24.2</v>
      </c>
      <c r="Q50" s="18" t="s">
        <v>436</v>
      </c>
      <c r="R50" s="134" t="s">
        <v>359</v>
      </c>
      <c r="S50" s="6" t="s">
        <v>265</v>
      </c>
      <c r="T50" s="6" t="s">
        <v>266</v>
      </c>
      <c r="U50" s="6" t="s">
        <v>267</v>
      </c>
    </row>
    <row r="51" spans="1:22">
      <c r="A51" s="9" t="s">
        <v>355</v>
      </c>
      <c r="B51" s="22" t="s">
        <v>362</v>
      </c>
      <c r="C51" s="78">
        <v>896029.91</v>
      </c>
      <c r="D51" s="78">
        <v>6245178.8899999997</v>
      </c>
      <c r="E51" s="24">
        <v>56.186286000000003</v>
      </c>
      <c r="F51" s="24">
        <v>-92.614329999999995</v>
      </c>
      <c r="G51" s="18">
        <v>13.5</v>
      </c>
      <c r="H51" s="6">
        <v>13.6</v>
      </c>
      <c r="I51" s="6" t="s">
        <v>270</v>
      </c>
      <c r="J51" s="6" t="s">
        <v>219</v>
      </c>
      <c r="K51" s="6" t="s">
        <v>288</v>
      </c>
      <c r="L51" s="18" t="s">
        <v>357</v>
      </c>
      <c r="M51" s="18" t="s">
        <v>358</v>
      </c>
      <c r="N51" s="18">
        <v>29.4</v>
      </c>
      <c r="O51" s="18">
        <v>46.6</v>
      </c>
      <c r="P51" s="18">
        <v>24</v>
      </c>
      <c r="Q51" s="18" t="s">
        <v>436</v>
      </c>
      <c r="R51" s="134" t="s">
        <v>359</v>
      </c>
      <c r="S51" s="6" t="s">
        <v>265</v>
      </c>
      <c r="T51" s="6" t="s">
        <v>266</v>
      </c>
      <c r="U51" s="6" t="s">
        <v>267</v>
      </c>
    </row>
    <row r="52" spans="1:22">
      <c r="A52" s="9" t="s">
        <v>355</v>
      </c>
      <c r="B52" s="22" t="s">
        <v>363</v>
      </c>
      <c r="C52" s="78">
        <v>896029.91</v>
      </c>
      <c r="D52" s="78">
        <v>6245178.8899999997</v>
      </c>
      <c r="E52" s="24">
        <v>56.186286000000003</v>
      </c>
      <c r="F52" s="24">
        <v>-92.614329999999995</v>
      </c>
      <c r="G52" s="18">
        <v>15.5</v>
      </c>
      <c r="H52" s="6">
        <v>15.6</v>
      </c>
      <c r="I52" s="6" t="s">
        <v>273</v>
      </c>
      <c r="J52" s="6" t="s">
        <v>219</v>
      </c>
      <c r="K52" s="6" t="s">
        <v>260</v>
      </c>
      <c r="L52" s="18" t="s">
        <v>357</v>
      </c>
      <c r="M52" s="18" t="s">
        <v>358</v>
      </c>
      <c r="N52" s="18">
        <v>28.5</v>
      </c>
      <c r="O52" s="18">
        <v>49.9</v>
      </c>
      <c r="P52" s="18">
        <v>23.6</v>
      </c>
      <c r="Q52" s="18" t="s">
        <v>436</v>
      </c>
      <c r="R52" s="134" t="s">
        <v>359</v>
      </c>
      <c r="S52" s="6" t="s">
        <v>265</v>
      </c>
      <c r="T52" s="6" t="s">
        <v>266</v>
      </c>
      <c r="U52" s="6" t="s">
        <v>267</v>
      </c>
    </row>
    <row r="53" spans="1:22">
      <c r="A53" s="9" t="s">
        <v>355</v>
      </c>
      <c r="B53" s="22" t="s">
        <v>364</v>
      </c>
      <c r="C53" s="78">
        <v>896029.91</v>
      </c>
      <c r="D53" s="78">
        <v>6245178.8899999997</v>
      </c>
      <c r="E53" s="24">
        <v>56.186286000000003</v>
      </c>
      <c r="F53" s="24">
        <v>-92.614329999999995</v>
      </c>
      <c r="G53" s="18">
        <v>17.899999999999999</v>
      </c>
      <c r="H53" s="6">
        <v>18</v>
      </c>
      <c r="I53" s="6" t="s">
        <v>275</v>
      </c>
      <c r="J53" s="6" t="s">
        <v>219</v>
      </c>
      <c r="K53" s="6" t="s">
        <v>288</v>
      </c>
      <c r="L53" s="18" t="s">
        <v>223</v>
      </c>
      <c r="M53" s="18" t="s">
        <v>297</v>
      </c>
      <c r="N53" s="18">
        <v>37</v>
      </c>
      <c r="O53" s="18">
        <v>43</v>
      </c>
      <c r="P53" s="18">
        <v>20</v>
      </c>
      <c r="Q53" s="18" t="s">
        <v>436</v>
      </c>
      <c r="R53" s="134" t="s">
        <v>286</v>
      </c>
      <c r="S53" s="6" t="s">
        <v>265</v>
      </c>
      <c r="T53" s="6" t="s">
        <v>266</v>
      </c>
      <c r="U53" s="6" t="s">
        <v>267</v>
      </c>
    </row>
    <row r="54" spans="1:22">
      <c r="A54" s="9" t="s">
        <v>355</v>
      </c>
      <c r="B54" s="22" t="s">
        <v>365</v>
      </c>
      <c r="C54" s="78">
        <v>896029.91</v>
      </c>
      <c r="D54" s="78">
        <v>6245178.8899999997</v>
      </c>
      <c r="E54" s="24">
        <v>56.186286000000003</v>
      </c>
      <c r="F54" s="24">
        <v>-92.614329999999995</v>
      </c>
      <c r="G54" s="18">
        <v>20.9</v>
      </c>
      <c r="H54" s="6">
        <v>21</v>
      </c>
      <c r="I54" s="6" t="s">
        <v>277</v>
      </c>
      <c r="J54" s="6" t="s">
        <v>219</v>
      </c>
      <c r="K54" s="6" t="s">
        <v>260</v>
      </c>
      <c r="L54" s="18" t="s">
        <v>357</v>
      </c>
      <c r="M54" s="18" t="s">
        <v>358</v>
      </c>
      <c r="N54" s="18">
        <v>28.6</v>
      </c>
      <c r="O54" s="18">
        <v>49.2</v>
      </c>
      <c r="P54" s="18">
        <v>22.2</v>
      </c>
      <c r="Q54" s="18" t="s">
        <v>436</v>
      </c>
      <c r="R54" s="134" t="s">
        <v>359</v>
      </c>
      <c r="S54" s="6" t="s">
        <v>265</v>
      </c>
      <c r="T54" s="6" t="s">
        <v>266</v>
      </c>
      <c r="U54" s="6" t="s">
        <v>267</v>
      </c>
    </row>
    <row r="55" spans="1:22">
      <c r="A55" s="9" t="s">
        <v>355</v>
      </c>
      <c r="B55" s="22" t="s">
        <v>366</v>
      </c>
      <c r="C55" s="78">
        <v>896029.91</v>
      </c>
      <c r="D55" s="78">
        <v>6245178.8899999997</v>
      </c>
      <c r="E55" s="24">
        <v>56.186286000000003</v>
      </c>
      <c r="F55" s="24">
        <v>-92.614329999999995</v>
      </c>
      <c r="G55" s="18">
        <v>23.1</v>
      </c>
      <c r="H55" s="6">
        <v>23.200000000000003</v>
      </c>
      <c r="I55" s="6" t="s">
        <v>278</v>
      </c>
      <c r="J55" s="6" t="s">
        <v>219</v>
      </c>
      <c r="K55" s="6" t="s">
        <v>288</v>
      </c>
      <c r="L55" s="18" t="s">
        <v>223</v>
      </c>
      <c r="M55" s="18" t="s">
        <v>297</v>
      </c>
      <c r="N55" s="18">
        <v>28.9</v>
      </c>
      <c r="O55" s="18">
        <v>50.3</v>
      </c>
      <c r="P55" s="18">
        <v>20.8</v>
      </c>
      <c r="Q55" s="18" t="s">
        <v>436</v>
      </c>
      <c r="R55" s="134" t="s">
        <v>359</v>
      </c>
      <c r="S55" s="6" t="s">
        <v>265</v>
      </c>
      <c r="T55" s="6" t="s">
        <v>266</v>
      </c>
      <c r="U55" s="6" t="s">
        <v>267</v>
      </c>
    </row>
    <row r="56" spans="1:22">
      <c r="A56" s="9" t="s">
        <v>355</v>
      </c>
      <c r="B56" s="22" t="s">
        <v>367</v>
      </c>
      <c r="C56" s="78">
        <v>896029.91</v>
      </c>
      <c r="D56" s="78">
        <v>6245178.8899999997</v>
      </c>
      <c r="E56" s="24">
        <v>56.186286000000003</v>
      </c>
      <c r="F56" s="24">
        <v>-92.614329999999995</v>
      </c>
      <c r="G56" s="18">
        <v>26.1</v>
      </c>
      <c r="H56" s="6">
        <v>26.200000000000003</v>
      </c>
      <c r="I56" s="6" t="s">
        <v>279</v>
      </c>
      <c r="J56" s="6" t="s">
        <v>219</v>
      </c>
      <c r="K56" s="6" t="s">
        <v>260</v>
      </c>
      <c r="L56" s="18" t="s">
        <v>268</v>
      </c>
      <c r="M56" s="18" t="s">
        <v>269</v>
      </c>
      <c r="N56" s="18">
        <v>31</v>
      </c>
      <c r="O56" s="18">
        <v>50.8</v>
      </c>
      <c r="P56" s="18">
        <v>18.2</v>
      </c>
      <c r="Q56" s="18" t="s">
        <v>436</v>
      </c>
      <c r="R56" s="134" t="s">
        <v>359</v>
      </c>
      <c r="S56" s="6" t="s">
        <v>265</v>
      </c>
      <c r="T56" s="6" t="s">
        <v>266</v>
      </c>
      <c r="U56" s="6" t="s">
        <v>267</v>
      </c>
    </row>
    <row r="57" spans="1:22">
      <c r="A57" s="9" t="s">
        <v>355</v>
      </c>
      <c r="B57" s="22" t="s">
        <v>368</v>
      </c>
      <c r="C57" s="78">
        <v>896029.91</v>
      </c>
      <c r="D57" s="78">
        <v>6245178.8899999997</v>
      </c>
      <c r="E57" s="24">
        <v>56.186286000000003</v>
      </c>
      <c r="F57" s="24">
        <v>-92.614329999999995</v>
      </c>
      <c r="G57" s="18">
        <v>29.1</v>
      </c>
      <c r="H57" s="6">
        <v>29.200000000000003</v>
      </c>
      <c r="I57" s="6" t="s">
        <v>280</v>
      </c>
      <c r="J57" s="6" t="s">
        <v>219</v>
      </c>
      <c r="K57" s="6" t="s">
        <v>260</v>
      </c>
      <c r="L57" s="18" t="s">
        <v>268</v>
      </c>
      <c r="M57" s="18" t="s">
        <v>269</v>
      </c>
      <c r="N57" s="18">
        <v>27.6</v>
      </c>
      <c r="O57" s="18">
        <v>53.6</v>
      </c>
      <c r="P57" s="18">
        <v>18.8</v>
      </c>
      <c r="Q57" s="18" t="s">
        <v>436</v>
      </c>
      <c r="R57" s="134" t="s">
        <v>359</v>
      </c>
      <c r="S57" s="6" t="s">
        <v>265</v>
      </c>
      <c r="T57" s="6" t="s">
        <v>266</v>
      </c>
      <c r="U57" s="6" t="s">
        <v>267</v>
      </c>
      <c r="V57" s="9" t="s">
        <v>298</v>
      </c>
    </row>
    <row r="58" spans="1:22">
      <c r="A58" s="9" t="s">
        <v>355</v>
      </c>
      <c r="B58" s="22" t="s">
        <v>369</v>
      </c>
      <c r="C58" s="78">
        <v>896029.91</v>
      </c>
      <c r="D58" s="78">
        <v>6245178.8899999997</v>
      </c>
      <c r="E58" s="24">
        <v>56.186286000000003</v>
      </c>
      <c r="F58" s="24">
        <v>-92.614329999999995</v>
      </c>
      <c r="G58" s="18">
        <v>32.1</v>
      </c>
      <c r="H58" s="6">
        <v>32.200000000000003</v>
      </c>
      <c r="I58" s="6" t="s">
        <v>281</v>
      </c>
      <c r="J58" s="6" t="s">
        <v>219</v>
      </c>
      <c r="K58" s="6" t="s">
        <v>260</v>
      </c>
      <c r="L58" s="18" t="s">
        <v>268</v>
      </c>
      <c r="M58" s="18" t="s">
        <v>269</v>
      </c>
      <c r="N58" s="18">
        <v>32.299999999999997</v>
      </c>
      <c r="O58" s="18">
        <v>54.4</v>
      </c>
      <c r="P58" s="18">
        <v>13.4</v>
      </c>
      <c r="Q58" s="18" t="s">
        <v>437</v>
      </c>
      <c r="R58" s="134" t="s">
        <v>359</v>
      </c>
      <c r="S58" s="6" t="s">
        <v>265</v>
      </c>
      <c r="T58" s="6" t="s">
        <v>266</v>
      </c>
      <c r="U58" s="6" t="s">
        <v>267</v>
      </c>
    </row>
    <row r="59" spans="1:22">
      <c r="A59" s="9" t="s">
        <v>355</v>
      </c>
      <c r="B59" s="22" t="s">
        <v>370</v>
      </c>
      <c r="C59" s="78">
        <v>896029.91</v>
      </c>
      <c r="D59" s="78">
        <v>6245178.8899999997</v>
      </c>
      <c r="E59" s="24">
        <v>56.186286000000003</v>
      </c>
      <c r="F59" s="24">
        <v>-92.614329999999995</v>
      </c>
      <c r="G59" s="18">
        <v>34.1</v>
      </c>
      <c r="H59" s="6">
        <v>34.200000000000003</v>
      </c>
      <c r="I59" s="6" t="s">
        <v>371</v>
      </c>
      <c r="J59" s="6" t="s">
        <v>219</v>
      </c>
      <c r="K59" s="6" t="s">
        <v>288</v>
      </c>
      <c r="L59" s="18" t="s">
        <v>268</v>
      </c>
      <c r="M59" s="18" t="s">
        <v>269</v>
      </c>
      <c r="N59" s="18">
        <v>32</v>
      </c>
      <c r="O59" s="18">
        <v>53.7</v>
      </c>
      <c r="P59" s="18">
        <v>14.3</v>
      </c>
      <c r="Q59" s="18" t="s">
        <v>437</v>
      </c>
      <c r="R59" s="134" t="s">
        <v>359</v>
      </c>
      <c r="S59" s="6" t="s">
        <v>265</v>
      </c>
      <c r="T59" s="6" t="s">
        <v>266</v>
      </c>
      <c r="U59" s="6" t="s">
        <v>267</v>
      </c>
    </row>
    <row r="60" spans="1:22">
      <c r="A60" s="9" t="s">
        <v>355</v>
      </c>
      <c r="B60" s="22" t="s">
        <v>372</v>
      </c>
      <c r="C60" s="78">
        <v>896029.91</v>
      </c>
      <c r="D60" s="78">
        <v>6245178.8899999997</v>
      </c>
      <c r="E60" s="24">
        <v>56.186286000000003</v>
      </c>
      <c r="F60" s="24">
        <v>-92.614329999999995</v>
      </c>
      <c r="G60" s="18">
        <v>35.6</v>
      </c>
      <c r="H60" s="6">
        <v>35.700000000000003</v>
      </c>
      <c r="I60" s="6" t="s">
        <v>373</v>
      </c>
      <c r="J60" s="6" t="s">
        <v>219</v>
      </c>
      <c r="K60" s="6" t="s">
        <v>260</v>
      </c>
      <c r="L60" s="18" t="s">
        <v>268</v>
      </c>
      <c r="M60" s="18" t="s">
        <v>269</v>
      </c>
      <c r="N60" s="18">
        <v>29.8</v>
      </c>
      <c r="O60" s="18">
        <v>49.6</v>
      </c>
      <c r="P60" s="18">
        <v>20.5</v>
      </c>
      <c r="Q60" s="18" t="s">
        <v>436</v>
      </c>
      <c r="R60" s="134" t="s">
        <v>286</v>
      </c>
      <c r="S60" s="6" t="s">
        <v>265</v>
      </c>
      <c r="T60" s="6" t="s">
        <v>266</v>
      </c>
      <c r="U60" s="6" t="s">
        <v>267</v>
      </c>
    </row>
    <row r="61" spans="1:22">
      <c r="A61" s="9" t="s">
        <v>355</v>
      </c>
      <c r="B61" s="22" t="s">
        <v>374</v>
      </c>
      <c r="C61" s="78">
        <v>896029.91</v>
      </c>
      <c r="D61" s="78">
        <v>6245178.8899999997</v>
      </c>
      <c r="E61" s="24">
        <v>56.186286000000003</v>
      </c>
      <c r="F61" s="24">
        <v>-92.614329999999995</v>
      </c>
      <c r="G61" s="18">
        <v>38.1</v>
      </c>
      <c r="H61" s="6">
        <v>38.200000000000003</v>
      </c>
      <c r="I61" s="6" t="s">
        <v>375</v>
      </c>
      <c r="J61" s="6" t="s">
        <v>219</v>
      </c>
      <c r="K61" s="6" t="s">
        <v>260</v>
      </c>
      <c r="L61" s="18" t="s">
        <v>268</v>
      </c>
      <c r="M61" s="18" t="s">
        <v>269</v>
      </c>
      <c r="N61" s="18">
        <v>31.8</v>
      </c>
      <c r="O61" s="18">
        <v>48.8</v>
      </c>
      <c r="P61" s="18">
        <v>19.399999999999999</v>
      </c>
      <c r="Q61" s="18" t="s">
        <v>436</v>
      </c>
      <c r="R61" s="134" t="s">
        <v>286</v>
      </c>
      <c r="S61" s="6" t="s">
        <v>265</v>
      </c>
      <c r="T61" s="6" t="s">
        <v>266</v>
      </c>
      <c r="U61" s="6" t="s">
        <v>267</v>
      </c>
    </row>
    <row r="62" spans="1:22">
      <c r="A62" s="9" t="s">
        <v>355</v>
      </c>
      <c r="B62" s="22" t="s">
        <v>376</v>
      </c>
      <c r="C62" s="78">
        <v>896029.91</v>
      </c>
      <c r="D62" s="78">
        <v>6245178.8899999997</v>
      </c>
      <c r="E62" s="24">
        <v>56.186286000000003</v>
      </c>
      <c r="F62" s="24">
        <v>-92.614329999999995</v>
      </c>
      <c r="G62" s="18">
        <v>40.6</v>
      </c>
      <c r="H62" s="6">
        <v>40.700000000000003</v>
      </c>
      <c r="I62" s="6" t="s">
        <v>377</v>
      </c>
      <c r="J62" s="6" t="s">
        <v>219</v>
      </c>
      <c r="K62" s="6" t="s">
        <v>288</v>
      </c>
      <c r="L62" s="18" t="s">
        <v>223</v>
      </c>
      <c r="M62" s="18" t="s">
        <v>297</v>
      </c>
      <c r="N62" s="18">
        <v>24</v>
      </c>
      <c r="O62" s="18">
        <v>49</v>
      </c>
      <c r="P62" s="18">
        <v>27</v>
      </c>
      <c r="Q62" s="18" t="s">
        <v>441</v>
      </c>
      <c r="R62" s="134" t="s">
        <v>286</v>
      </c>
      <c r="S62" s="6" t="s">
        <v>265</v>
      </c>
      <c r="T62" s="6" t="s">
        <v>266</v>
      </c>
      <c r="U62" s="6" t="s">
        <v>267</v>
      </c>
      <c r="V62" s="9" t="s">
        <v>378</v>
      </c>
    </row>
    <row r="63" spans="1:22">
      <c r="A63" s="9" t="s">
        <v>252</v>
      </c>
      <c r="B63" s="22" t="s">
        <v>379</v>
      </c>
      <c r="C63" s="78">
        <v>881745.04</v>
      </c>
      <c r="D63" s="78">
        <v>6257256.5700000003</v>
      </c>
      <c r="E63" s="24">
        <v>56.305819800000002</v>
      </c>
      <c r="F63" s="24">
        <v>-92.825727499999999</v>
      </c>
      <c r="G63" s="18">
        <v>1</v>
      </c>
      <c r="H63" s="6">
        <v>1.1000000000000001</v>
      </c>
      <c r="I63" s="6" t="s">
        <v>214</v>
      </c>
      <c r="J63" s="6" t="s">
        <v>219</v>
      </c>
      <c r="K63" s="6" t="s">
        <v>260</v>
      </c>
      <c r="L63" s="18" t="s">
        <v>380</v>
      </c>
      <c r="M63" s="18" t="s">
        <v>225</v>
      </c>
      <c r="N63" s="18">
        <v>39.9</v>
      </c>
      <c r="O63" s="18">
        <v>56.6</v>
      </c>
      <c r="P63" s="18">
        <v>3.5</v>
      </c>
      <c r="Q63" s="18" t="s">
        <v>437</v>
      </c>
      <c r="R63" s="134" t="s">
        <v>286</v>
      </c>
      <c r="S63" s="6" t="s">
        <v>350</v>
      </c>
      <c r="T63" s="6" t="s">
        <v>319</v>
      </c>
      <c r="U63" s="6" t="s">
        <v>319</v>
      </c>
    </row>
    <row r="64" spans="1:22">
      <c r="A64" s="9" t="s">
        <v>252</v>
      </c>
      <c r="B64" s="22" t="s">
        <v>381</v>
      </c>
      <c r="C64" s="78">
        <v>881745.04</v>
      </c>
      <c r="D64" s="78">
        <v>6257256.5700000003</v>
      </c>
      <c r="E64" s="24">
        <v>56.305819800000002</v>
      </c>
      <c r="F64" s="24">
        <v>-92.825727499999999</v>
      </c>
      <c r="G64" s="18">
        <v>2.25</v>
      </c>
      <c r="H64" s="6">
        <v>2.35</v>
      </c>
      <c r="I64" s="6" t="s">
        <v>215</v>
      </c>
      <c r="J64" s="6" t="s">
        <v>219</v>
      </c>
      <c r="K64" s="6" t="s">
        <v>288</v>
      </c>
      <c r="L64" s="18" t="s">
        <v>354</v>
      </c>
      <c r="M64" s="18" t="s">
        <v>224</v>
      </c>
      <c r="N64" s="18">
        <v>28.3</v>
      </c>
      <c r="O64" s="18">
        <v>57.3</v>
      </c>
      <c r="P64" s="18">
        <v>14.4</v>
      </c>
      <c r="Q64" s="18" t="s">
        <v>437</v>
      </c>
      <c r="R64" s="134" t="s">
        <v>286</v>
      </c>
      <c r="S64" s="6" t="s">
        <v>262</v>
      </c>
      <c r="T64" s="6" t="s">
        <v>263</v>
      </c>
      <c r="U64" s="6" t="s">
        <v>267</v>
      </c>
    </row>
    <row r="65" spans="1:21">
      <c r="A65" s="9" t="s">
        <v>252</v>
      </c>
      <c r="B65" s="22" t="s">
        <v>382</v>
      </c>
      <c r="C65" s="78">
        <v>881745.04</v>
      </c>
      <c r="D65" s="78">
        <v>6257256.5700000003</v>
      </c>
      <c r="E65" s="24">
        <v>56.305819800000002</v>
      </c>
      <c r="F65" s="24">
        <v>-92.825727499999999</v>
      </c>
      <c r="G65" s="18">
        <v>3.35</v>
      </c>
      <c r="H65" s="6">
        <v>3.45</v>
      </c>
      <c r="I65" s="6" t="s">
        <v>216</v>
      </c>
      <c r="J65" s="6" t="s">
        <v>219</v>
      </c>
      <c r="K65" s="6" t="s">
        <v>288</v>
      </c>
      <c r="L65" s="18" t="s">
        <v>383</v>
      </c>
      <c r="M65" s="18" t="s">
        <v>317</v>
      </c>
      <c r="N65" s="18">
        <v>36</v>
      </c>
      <c r="O65" s="18">
        <v>56.5</v>
      </c>
      <c r="P65" s="18">
        <v>7.4</v>
      </c>
      <c r="Q65" s="18" t="s">
        <v>437</v>
      </c>
      <c r="R65" s="134" t="s">
        <v>286</v>
      </c>
      <c r="S65" s="6" t="s">
        <v>265</v>
      </c>
      <c r="T65" s="6" t="s">
        <v>266</v>
      </c>
      <c r="U65" s="6" t="s">
        <v>267</v>
      </c>
    </row>
    <row r="66" spans="1:21">
      <c r="A66" s="9" t="s">
        <v>252</v>
      </c>
      <c r="B66" s="22" t="s">
        <v>384</v>
      </c>
      <c r="C66" s="78">
        <v>881745.04</v>
      </c>
      <c r="D66" s="78">
        <v>6257256.5700000003</v>
      </c>
      <c r="E66" s="24">
        <v>56.305819800000002</v>
      </c>
      <c r="F66" s="24">
        <v>-92.825727499999999</v>
      </c>
      <c r="G66" s="18">
        <v>5.45</v>
      </c>
      <c r="H66" s="6">
        <v>5.55</v>
      </c>
      <c r="I66" s="6" t="s">
        <v>217</v>
      </c>
      <c r="J66" s="6" t="s">
        <v>219</v>
      </c>
      <c r="K66" s="6" t="s">
        <v>288</v>
      </c>
      <c r="L66" s="18" t="s">
        <v>354</v>
      </c>
      <c r="M66" s="18" t="s">
        <v>224</v>
      </c>
      <c r="N66" s="18">
        <v>27.9</v>
      </c>
      <c r="O66" s="18">
        <v>50.1</v>
      </c>
      <c r="P66" s="18">
        <v>22</v>
      </c>
      <c r="Q66" s="18" t="s">
        <v>436</v>
      </c>
      <c r="R66" s="134" t="s">
        <v>286</v>
      </c>
      <c r="S66" s="6" t="s">
        <v>385</v>
      </c>
      <c r="T66" s="6" t="s">
        <v>266</v>
      </c>
      <c r="U66" s="6" t="s">
        <v>267</v>
      </c>
    </row>
    <row r="67" spans="1:21">
      <c r="A67" s="9" t="s">
        <v>252</v>
      </c>
      <c r="B67" s="22" t="s">
        <v>386</v>
      </c>
      <c r="C67" s="78">
        <v>881745.04</v>
      </c>
      <c r="D67" s="78">
        <v>6257256.5700000003</v>
      </c>
      <c r="E67" s="24">
        <v>56.305819800000002</v>
      </c>
      <c r="F67" s="24">
        <v>-92.825727499999999</v>
      </c>
      <c r="G67" s="18">
        <v>8.4499999999999993</v>
      </c>
      <c r="H67" s="6">
        <v>8.5500000000000007</v>
      </c>
      <c r="I67" s="6" t="s">
        <v>218</v>
      </c>
      <c r="J67" s="6" t="s">
        <v>219</v>
      </c>
      <c r="K67" s="6" t="s">
        <v>260</v>
      </c>
      <c r="L67" s="18" t="s">
        <v>354</v>
      </c>
      <c r="M67" s="18" t="s">
        <v>224</v>
      </c>
      <c r="N67" s="18">
        <v>27.5</v>
      </c>
      <c r="O67" s="18">
        <v>51.2</v>
      </c>
      <c r="P67" s="18">
        <v>21.3</v>
      </c>
      <c r="Q67" s="18" t="s">
        <v>436</v>
      </c>
      <c r="R67" s="134" t="s">
        <v>286</v>
      </c>
      <c r="S67" s="6" t="s">
        <v>385</v>
      </c>
      <c r="T67" s="6" t="s">
        <v>266</v>
      </c>
      <c r="U67" s="6" t="s">
        <v>267</v>
      </c>
    </row>
    <row r="68" spans="1:21">
      <c r="A68" s="9" t="s">
        <v>252</v>
      </c>
      <c r="B68" s="22" t="s">
        <v>387</v>
      </c>
      <c r="C68" s="78">
        <v>881745.04</v>
      </c>
      <c r="D68" s="78">
        <v>6257256.5700000003</v>
      </c>
      <c r="E68" s="24">
        <v>56.305819800000002</v>
      </c>
      <c r="F68" s="24">
        <v>-92.825727499999999</v>
      </c>
      <c r="G68" s="18">
        <v>11.45</v>
      </c>
      <c r="H68" s="6">
        <v>11.55</v>
      </c>
      <c r="I68" s="6" t="s">
        <v>221</v>
      </c>
      <c r="J68" s="6" t="s">
        <v>219</v>
      </c>
      <c r="K68" s="6" t="s">
        <v>288</v>
      </c>
      <c r="L68" s="18" t="s">
        <v>354</v>
      </c>
      <c r="M68" s="18" t="s">
        <v>224</v>
      </c>
      <c r="N68" s="18">
        <v>31.8</v>
      </c>
      <c r="O68" s="18">
        <v>47.4</v>
      </c>
      <c r="P68" s="18">
        <v>20.7</v>
      </c>
      <c r="Q68" s="18" t="s">
        <v>436</v>
      </c>
      <c r="R68" s="134" t="s">
        <v>286</v>
      </c>
      <c r="S68" s="6" t="s">
        <v>385</v>
      </c>
      <c r="T68" s="6" t="s">
        <v>266</v>
      </c>
      <c r="U68" s="6" t="s">
        <v>267</v>
      </c>
    </row>
    <row r="69" spans="1:21">
      <c r="A69" s="9" t="s">
        <v>252</v>
      </c>
      <c r="B69" s="22" t="s">
        <v>388</v>
      </c>
      <c r="C69" s="78">
        <v>881745.04</v>
      </c>
      <c r="D69" s="78">
        <v>6257256.5700000003</v>
      </c>
      <c r="E69" s="24">
        <v>56.305819800000002</v>
      </c>
      <c r="F69" s="24">
        <v>-92.825727499999999</v>
      </c>
      <c r="G69" s="18">
        <v>15.1</v>
      </c>
      <c r="H69" s="6">
        <v>15.2</v>
      </c>
      <c r="I69" s="6" t="s">
        <v>270</v>
      </c>
      <c r="J69" s="6" t="s">
        <v>219</v>
      </c>
      <c r="K69" s="6" t="s">
        <v>288</v>
      </c>
      <c r="L69" s="18" t="s">
        <v>354</v>
      </c>
      <c r="M69" s="18" t="s">
        <v>224</v>
      </c>
      <c r="N69" s="18">
        <v>32.299999999999997</v>
      </c>
      <c r="O69" s="18">
        <v>46.7</v>
      </c>
      <c r="P69" s="18">
        <v>21</v>
      </c>
      <c r="Q69" s="18" t="s">
        <v>436</v>
      </c>
      <c r="R69" s="134" t="s">
        <v>286</v>
      </c>
      <c r="S69" s="6" t="s">
        <v>385</v>
      </c>
      <c r="T69" s="6" t="s">
        <v>266</v>
      </c>
      <c r="U69" s="6" t="s">
        <v>267</v>
      </c>
    </row>
    <row r="70" spans="1:21">
      <c r="A70" s="9" t="s">
        <v>255</v>
      </c>
      <c r="B70" s="22" t="s">
        <v>389</v>
      </c>
      <c r="C70" s="78">
        <v>893798.88</v>
      </c>
      <c r="D70" s="78">
        <v>6245883.9500000002</v>
      </c>
      <c r="E70" s="24">
        <v>56.194429</v>
      </c>
      <c r="F70" s="24">
        <v>-92.649010000000004</v>
      </c>
      <c r="G70" s="18">
        <v>2.9</v>
      </c>
      <c r="H70" s="6">
        <v>3.1</v>
      </c>
      <c r="I70" s="6" t="s">
        <v>214</v>
      </c>
      <c r="J70" s="6" t="s">
        <v>219</v>
      </c>
      <c r="K70" s="6" t="s">
        <v>260</v>
      </c>
      <c r="L70" s="18" t="s">
        <v>390</v>
      </c>
      <c r="M70" s="18" t="s">
        <v>391</v>
      </c>
      <c r="N70" s="18">
        <v>40.9</v>
      </c>
      <c r="O70" s="18">
        <v>48.5</v>
      </c>
      <c r="P70" s="18">
        <v>10.6</v>
      </c>
      <c r="Q70" s="18" t="s">
        <v>437</v>
      </c>
      <c r="R70" s="134" t="s">
        <v>286</v>
      </c>
      <c r="S70" s="6" t="s">
        <v>262</v>
      </c>
      <c r="T70" s="6" t="s">
        <v>266</v>
      </c>
      <c r="U70" s="6" t="s">
        <v>263</v>
      </c>
    </row>
    <row r="71" spans="1:21">
      <c r="A71" s="9" t="s">
        <v>255</v>
      </c>
      <c r="B71" s="22" t="s">
        <v>392</v>
      </c>
      <c r="C71" s="78">
        <v>893798.88</v>
      </c>
      <c r="D71" s="78">
        <v>6245883.9500000002</v>
      </c>
      <c r="E71" s="24">
        <v>56.194429</v>
      </c>
      <c r="F71" s="24">
        <v>-92.649010000000004</v>
      </c>
      <c r="G71" s="18">
        <v>4.45</v>
      </c>
      <c r="H71" s="6">
        <v>4.55</v>
      </c>
      <c r="I71" s="6" t="s">
        <v>215</v>
      </c>
      <c r="J71" s="6" t="s">
        <v>219</v>
      </c>
      <c r="K71" s="6" t="s">
        <v>260</v>
      </c>
      <c r="L71" s="18" t="s">
        <v>393</v>
      </c>
      <c r="M71" s="18" t="s">
        <v>394</v>
      </c>
      <c r="N71" s="18">
        <v>35.299999999999997</v>
      </c>
      <c r="O71" s="18">
        <v>45.4</v>
      </c>
      <c r="P71" s="18">
        <v>19.3</v>
      </c>
      <c r="Q71" s="18" t="s">
        <v>436</v>
      </c>
      <c r="R71" s="134" t="s">
        <v>286</v>
      </c>
      <c r="S71" s="6" t="s">
        <v>262</v>
      </c>
      <c r="T71" s="6" t="s">
        <v>266</v>
      </c>
      <c r="U71" s="6" t="s">
        <v>263</v>
      </c>
    </row>
    <row r="72" spans="1:21">
      <c r="A72" s="9" t="s">
        <v>255</v>
      </c>
      <c r="B72" s="22" t="s">
        <v>395</v>
      </c>
      <c r="C72" s="78">
        <v>893798.88</v>
      </c>
      <c r="D72" s="78">
        <v>6245883.9500000002</v>
      </c>
      <c r="E72" s="24">
        <v>56.194429</v>
      </c>
      <c r="F72" s="24">
        <v>-92.649010000000004</v>
      </c>
      <c r="G72" s="18">
        <v>6.95</v>
      </c>
      <c r="H72" s="6">
        <v>7.05</v>
      </c>
      <c r="I72" s="6" t="s">
        <v>216</v>
      </c>
      <c r="J72" s="6" t="s">
        <v>219</v>
      </c>
      <c r="K72" s="6" t="s">
        <v>260</v>
      </c>
      <c r="L72" s="18" t="s">
        <v>276</v>
      </c>
      <c r="M72" s="18" t="s">
        <v>269</v>
      </c>
      <c r="N72" s="18">
        <v>28.6</v>
      </c>
      <c r="O72" s="18">
        <v>47.9</v>
      </c>
      <c r="P72" s="18">
        <v>23.5</v>
      </c>
      <c r="Q72" s="18" t="s">
        <v>436</v>
      </c>
      <c r="R72" s="134" t="s">
        <v>286</v>
      </c>
      <c r="S72" s="6" t="s">
        <v>265</v>
      </c>
      <c r="T72" s="6" t="s">
        <v>266</v>
      </c>
      <c r="U72" s="6" t="s">
        <v>267</v>
      </c>
    </row>
    <row r="73" spans="1:21">
      <c r="A73" s="9" t="s">
        <v>255</v>
      </c>
      <c r="B73" s="22" t="s">
        <v>396</v>
      </c>
      <c r="C73" s="78">
        <v>893798.88</v>
      </c>
      <c r="D73" s="78">
        <v>6245883.9500000002</v>
      </c>
      <c r="E73" s="24">
        <v>56.194429</v>
      </c>
      <c r="F73" s="24">
        <v>-92.649010000000004</v>
      </c>
      <c r="G73" s="18">
        <v>8.9499999999999993</v>
      </c>
      <c r="H73" s="6">
        <v>9.0500000000000007</v>
      </c>
      <c r="I73" s="6" t="s">
        <v>217</v>
      </c>
      <c r="J73" s="6" t="s">
        <v>219</v>
      </c>
      <c r="K73" s="6" t="s">
        <v>260</v>
      </c>
      <c r="L73" s="18" t="s">
        <v>276</v>
      </c>
      <c r="M73" s="18" t="s">
        <v>269</v>
      </c>
      <c r="N73" s="18">
        <v>28.4</v>
      </c>
      <c r="O73" s="18">
        <v>48.4</v>
      </c>
      <c r="P73" s="18">
        <v>23.2</v>
      </c>
      <c r="Q73" s="18" t="s">
        <v>436</v>
      </c>
      <c r="R73" s="134" t="s">
        <v>286</v>
      </c>
      <c r="S73" s="6" t="s">
        <v>265</v>
      </c>
      <c r="T73" s="6" t="s">
        <v>266</v>
      </c>
      <c r="U73" s="6" t="s">
        <v>267</v>
      </c>
    </row>
    <row r="74" spans="1:21">
      <c r="A74" s="9" t="s">
        <v>255</v>
      </c>
      <c r="B74" s="22" t="s">
        <v>397</v>
      </c>
      <c r="C74" s="78">
        <v>893798.88</v>
      </c>
      <c r="D74" s="78">
        <v>6245883.9500000002</v>
      </c>
      <c r="E74" s="24">
        <v>56.194429</v>
      </c>
      <c r="F74" s="24">
        <v>-92.649010000000004</v>
      </c>
      <c r="G74" s="18">
        <v>10.95</v>
      </c>
      <c r="H74" s="6">
        <v>11.05</v>
      </c>
      <c r="I74" s="6" t="s">
        <v>218</v>
      </c>
      <c r="J74" s="6" t="s">
        <v>219</v>
      </c>
      <c r="K74" s="6" t="s">
        <v>260</v>
      </c>
      <c r="L74" s="18" t="s">
        <v>276</v>
      </c>
      <c r="M74" s="18" t="s">
        <v>269</v>
      </c>
      <c r="N74" s="18">
        <v>30.2</v>
      </c>
      <c r="O74" s="18">
        <v>46.7</v>
      </c>
      <c r="P74" s="18">
        <v>23.1</v>
      </c>
      <c r="Q74" s="18" t="s">
        <v>436</v>
      </c>
      <c r="R74" s="134" t="s">
        <v>286</v>
      </c>
      <c r="S74" s="6" t="s">
        <v>265</v>
      </c>
      <c r="T74" s="6" t="s">
        <v>266</v>
      </c>
      <c r="U74" s="6" t="s">
        <v>267</v>
      </c>
    </row>
    <row r="75" spans="1:21">
      <c r="A75" s="9" t="s">
        <v>255</v>
      </c>
      <c r="B75" s="22" t="s">
        <v>398</v>
      </c>
      <c r="C75" s="78">
        <v>893798.88</v>
      </c>
      <c r="D75" s="78">
        <v>6245883.9500000002</v>
      </c>
      <c r="E75" s="24">
        <v>56.194429</v>
      </c>
      <c r="F75" s="24">
        <v>-92.649010000000004</v>
      </c>
      <c r="G75" s="18">
        <v>12.95</v>
      </c>
      <c r="H75" s="6">
        <v>13.05</v>
      </c>
      <c r="I75" s="6" t="s">
        <v>221</v>
      </c>
      <c r="J75" s="6" t="s">
        <v>219</v>
      </c>
      <c r="K75" s="6" t="s">
        <v>260</v>
      </c>
      <c r="L75" s="18" t="s">
        <v>331</v>
      </c>
      <c r="M75" s="18" t="s">
        <v>297</v>
      </c>
      <c r="N75" s="18">
        <v>28</v>
      </c>
      <c r="O75" s="18">
        <v>47.6</v>
      </c>
      <c r="P75" s="18">
        <v>24.4</v>
      </c>
      <c r="Q75" s="18" t="s">
        <v>436</v>
      </c>
      <c r="R75" s="134" t="s">
        <v>286</v>
      </c>
      <c r="S75" s="6" t="s">
        <v>265</v>
      </c>
      <c r="T75" s="6" t="s">
        <v>266</v>
      </c>
      <c r="U75" s="6" t="s">
        <v>267</v>
      </c>
    </row>
    <row r="76" spans="1:21">
      <c r="A76" s="9" t="s">
        <v>255</v>
      </c>
      <c r="B76" s="22" t="s">
        <v>399</v>
      </c>
      <c r="C76" s="78">
        <v>893798.88</v>
      </c>
      <c r="D76" s="78">
        <v>6245883.9500000002</v>
      </c>
      <c r="E76" s="24">
        <v>56.194429</v>
      </c>
      <c r="F76" s="24">
        <v>-92.649010000000004</v>
      </c>
      <c r="G76" s="18">
        <v>15.95</v>
      </c>
      <c r="H76" s="6">
        <v>16.05</v>
      </c>
      <c r="I76" s="6" t="s">
        <v>270</v>
      </c>
      <c r="J76" s="6" t="s">
        <v>219</v>
      </c>
      <c r="K76" s="6" t="s">
        <v>260</v>
      </c>
      <c r="L76" s="18" t="s">
        <v>276</v>
      </c>
      <c r="M76" s="18" t="s">
        <v>269</v>
      </c>
      <c r="N76" s="18">
        <v>29.6</v>
      </c>
      <c r="O76" s="18">
        <v>46.7</v>
      </c>
      <c r="P76" s="18">
        <v>23.6</v>
      </c>
      <c r="Q76" s="18" t="s">
        <v>436</v>
      </c>
      <c r="R76" s="134" t="s">
        <v>286</v>
      </c>
      <c r="S76" s="6" t="s">
        <v>265</v>
      </c>
      <c r="T76" s="6" t="s">
        <v>266</v>
      </c>
      <c r="U76" s="6" t="s">
        <v>267</v>
      </c>
    </row>
    <row r="77" spans="1:21">
      <c r="A77" s="9" t="s">
        <v>255</v>
      </c>
      <c r="B77" s="22" t="s">
        <v>400</v>
      </c>
      <c r="C77" s="78">
        <v>893798.88</v>
      </c>
      <c r="D77" s="78">
        <v>6245883.9500000002</v>
      </c>
      <c r="E77" s="24">
        <v>56.194429</v>
      </c>
      <c r="F77" s="24">
        <v>-92.649010000000004</v>
      </c>
      <c r="G77" s="18">
        <v>18.95</v>
      </c>
      <c r="H77" s="6">
        <v>19.05</v>
      </c>
      <c r="I77" s="6" t="s">
        <v>273</v>
      </c>
      <c r="J77" s="6" t="s">
        <v>219</v>
      </c>
      <c r="K77" s="6" t="s">
        <v>260</v>
      </c>
      <c r="L77" s="18" t="s">
        <v>276</v>
      </c>
      <c r="M77" s="18" t="s">
        <v>269</v>
      </c>
      <c r="N77" s="18">
        <v>27.7</v>
      </c>
      <c r="O77" s="18">
        <v>46.9</v>
      </c>
      <c r="P77" s="18">
        <v>25.4</v>
      </c>
      <c r="Q77" s="18" t="s">
        <v>436</v>
      </c>
      <c r="R77" s="134" t="s">
        <v>264</v>
      </c>
      <c r="S77" s="6" t="s">
        <v>265</v>
      </c>
      <c r="T77" s="6" t="s">
        <v>266</v>
      </c>
      <c r="U77" s="6" t="s">
        <v>267</v>
      </c>
    </row>
    <row r="78" spans="1:21">
      <c r="A78" s="9" t="s">
        <v>255</v>
      </c>
      <c r="B78" s="22" t="s">
        <v>401</v>
      </c>
      <c r="C78" s="78">
        <v>893798.88</v>
      </c>
      <c r="D78" s="78">
        <v>6245883.9500000002</v>
      </c>
      <c r="E78" s="24">
        <v>56.194429</v>
      </c>
      <c r="F78" s="24">
        <v>-92.649010000000004</v>
      </c>
      <c r="G78" s="18">
        <v>20.95</v>
      </c>
      <c r="H78" s="6">
        <v>21.05</v>
      </c>
      <c r="I78" s="6" t="s">
        <v>275</v>
      </c>
      <c r="J78" s="6" t="s">
        <v>219</v>
      </c>
      <c r="K78" s="6" t="s">
        <v>260</v>
      </c>
      <c r="L78" s="18" t="s">
        <v>276</v>
      </c>
      <c r="M78" s="18" t="s">
        <v>269</v>
      </c>
      <c r="N78" s="18">
        <v>30.3</v>
      </c>
      <c r="O78" s="18">
        <v>50.9</v>
      </c>
      <c r="P78" s="18">
        <v>18.8</v>
      </c>
      <c r="Q78" s="18" t="s">
        <v>436</v>
      </c>
      <c r="R78" s="134" t="s">
        <v>274</v>
      </c>
      <c r="S78" s="6" t="s">
        <v>265</v>
      </c>
      <c r="T78" s="6" t="s">
        <v>266</v>
      </c>
      <c r="U78" s="6" t="s">
        <v>267</v>
      </c>
    </row>
    <row r="79" spans="1:21">
      <c r="A79" s="9" t="s">
        <v>255</v>
      </c>
      <c r="B79" s="22" t="s">
        <v>402</v>
      </c>
      <c r="C79" s="78">
        <v>893798.88</v>
      </c>
      <c r="D79" s="78">
        <v>6245883.9500000002</v>
      </c>
      <c r="E79" s="24">
        <v>56.194429</v>
      </c>
      <c r="F79" s="24">
        <v>-92.649010000000004</v>
      </c>
      <c r="G79" s="18">
        <v>22.75</v>
      </c>
      <c r="H79" s="6">
        <v>22.85</v>
      </c>
      <c r="I79" s="6" t="s">
        <v>277</v>
      </c>
      <c r="J79" s="6" t="s">
        <v>219</v>
      </c>
      <c r="K79" s="6" t="s">
        <v>288</v>
      </c>
      <c r="L79" s="18" t="s">
        <v>403</v>
      </c>
      <c r="M79" s="18" t="s">
        <v>404</v>
      </c>
      <c r="N79" s="18">
        <v>31</v>
      </c>
      <c r="O79" s="18">
        <v>58.5</v>
      </c>
      <c r="P79" s="18">
        <v>10.5</v>
      </c>
      <c r="Q79" s="18" t="s">
        <v>437</v>
      </c>
      <c r="R79" s="134" t="s">
        <v>264</v>
      </c>
      <c r="S79" s="6" t="s">
        <v>265</v>
      </c>
      <c r="T79" s="6" t="s">
        <v>266</v>
      </c>
      <c r="U79" s="6" t="s">
        <v>267</v>
      </c>
    </row>
    <row r="80" spans="1:21">
      <c r="A80" s="9" t="s">
        <v>255</v>
      </c>
      <c r="B80" s="22" t="s">
        <v>405</v>
      </c>
      <c r="C80" s="78">
        <v>893798.88</v>
      </c>
      <c r="D80" s="78">
        <v>6245883.9500000002</v>
      </c>
      <c r="E80" s="24">
        <v>56.194429</v>
      </c>
      <c r="F80" s="24">
        <v>-92.649010000000004</v>
      </c>
      <c r="G80" s="18">
        <v>25.05</v>
      </c>
      <c r="H80" s="6">
        <v>25.15</v>
      </c>
      <c r="I80" s="6" t="s">
        <v>278</v>
      </c>
      <c r="J80" s="6" t="s">
        <v>219</v>
      </c>
      <c r="K80" s="6" t="s">
        <v>260</v>
      </c>
      <c r="L80" s="18" t="s">
        <v>268</v>
      </c>
      <c r="M80" s="18" t="s">
        <v>269</v>
      </c>
      <c r="N80" s="18">
        <v>31.9</v>
      </c>
      <c r="O80" s="18">
        <v>51.2</v>
      </c>
      <c r="P80" s="18">
        <v>16.899999999999999</v>
      </c>
      <c r="Q80" s="18" t="s">
        <v>436</v>
      </c>
      <c r="R80" s="134" t="s">
        <v>286</v>
      </c>
      <c r="S80" s="6" t="s">
        <v>265</v>
      </c>
      <c r="T80" s="6" t="s">
        <v>266</v>
      </c>
      <c r="U80" s="6" t="s">
        <v>267</v>
      </c>
    </row>
    <row r="81" spans="1:22">
      <c r="A81" s="9" t="s">
        <v>255</v>
      </c>
      <c r="B81" s="22" t="s">
        <v>406</v>
      </c>
      <c r="C81" s="78">
        <v>893798.88</v>
      </c>
      <c r="D81" s="78">
        <v>6245883.9500000002</v>
      </c>
      <c r="E81" s="24">
        <v>56.194429</v>
      </c>
      <c r="F81" s="24">
        <v>-92.649010000000004</v>
      </c>
      <c r="G81" s="18">
        <v>26.9</v>
      </c>
      <c r="H81" s="6">
        <v>27</v>
      </c>
      <c r="I81" s="6" t="s">
        <v>279</v>
      </c>
      <c r="J81" s="6" t="s">
        <v>219</v>
      </c>
      <c r="K81" s="6" t="s">
        <v>288</v>
      </c>
      <c r="L81" s="18" t="s">
        <v>223</v>
      </c>
      <c r="M81" s="18" t="s">
        <v>297</v>
      </c>
      <c r="N81" s="18">
        <v>25.2</v>
      </c>
      <c r="O81" s="18">
        <v>48.8</v>
      </c>
      <c r="P81" s="18">
        <v>26</v>
      </c>
      <c r="Q81" s="18" t="s">
        <v>436</v>
      </c>
      <c r="R81" s="134" t="s">
        <v>286</v>
      </c>
      <c r="S81" s="6" t="s">
        <v>265</v>
      </c>
      <c r="T81" s="6" t="s">
        <v>266</v>
      </c>
      <c r="U81" s="6" t="s">
        <v>267</v>
      </c>
    </row>
    <row r="82" spans="1:22">
      <c r="A82" s="9" t="s">
        <v>255</v>
      </c>
      <c r="B82" s="22" t="s">
        <v>407</v>
      </c>
      <c r="C82" s="78">
        <v>893798.88</v>
      </c>
      <c r="D82" s="78">
        <v>6245883.9500000002</v>
      </c>
      <c r="E82" s="24">
        <v>56.194429</v>
      </c>
      <c r="F82" s="24">
        <v>-92.649010000000004</v>
      </c>
      <c r="G82" s="18">
        <v>28.9</v>
      </c>
      <c r="H82" s="6">
        <v>29</v>
      </c>
      <c r="I82" s="6" t="s">
        <v>280</v>
      </c>
      <c r="J82" s="6" t="s">
        <v>219</v>
      </c>
      <c r="K82" s="6" t="s">
        <v>260</v>
      </c>
      <c r="L82" s="18" t="s">
        <v>223</v>
      </c>
      <c r="M82" s="18" t="s">
        <v>297</v>
      </c>
      <c r="N82" s="18">
        <v>29.1</v>
      </c>
      <c r="O82" s="18">
        <v>49.2</v>
      </c>
      <c r="P82" s="18">
        <v>21.8</v>
      </c>
      <c r="Q82" s="18" t="s">
        <v>436</v>
      </c>
      <c r="R82" s="134" t="s">
        <v>286</v>
      </c>
      <c r="S82" s="6" t="s">
        <v>265</v>
      </c>
      <c r="T82" s="6" t="s">
        <v>266</v>
      </c>
      <c r="U82" s="6" t="s">
        <v>267</v>
      </c>
    </row>
    <row r="83" spans="1:22">
      <c r="A83" s="9" t="s">
        <v>255</v>
      </c>
      <c r="B83" s="22" t="s">
        <v>408</v>
      </c>
      <c r="C83" s="78">
        <v>893798.88</v>
      </c>
      <c r="D83" s="78">
        <v>6245883.9500000002</v>
      </c>
      <c r="E83" s="24">
        <v>56.194429</v>
      </c>
      <c r="F83" s="24">
        <v>-92.649010000000004</v>
      </c>
      <c r="G83" s="18">
        <v>32.4</v>
      </c>
      <c r="H83" s="6">
        <v>32.5</v>
      </c>
      <c r="I83" s="6" t="s">
        <v>281</v>
      </c>
      <c r="J83" s="6" t="s">
        <v>219</v>
      </c>
      <c r="K83" s="6" t="s">
        <v>260</v>
      </c>
      <c r="L83" s="18" t="s">
        <v>276</v>
      </c>
      <c r="M83" s="18" t="s">
        <v>269</v>
      </c>
      <c r="N83" s="18">
        <v>24.9</v>
      </c>
      <c r="O83" s="18">
        <v>53.1</v>
      </c>
      <c r="P83" s="18">
        <v>22</v>
      </c>
      <c r="Q83" s="18" t="s">
        <v>436</v>
      </c>
      <c r="R83" s="134" t="s">
        <v>409</v>
      </c>
      <c r="S83" s="6" t="s">
        <v>265</v>
      </c>
      <c r="T83" s="6" t="s">
        <v>266</v>
      </c>
      <c r="U83" s="6" t="s">
        <v>267</v>
      </c>
    </row>
    <row r="84" spans="1:22">
      <c r="A84" s="9" t="s">
        <v>255</v>
      </c>
      <c r="B84" s="22" t="s">
        <v>410</v>
      </c>
      <c r="C84" s="78">
        <v>893798.88</v>
      </c>
      <c r="D84" s="78">
        <v>6245883.9500000002</v>
      </c>
      <c r="E84" s="24">
        <v>56.194429</v>
      </c>
      <c r="F84" s="24">
        <v>-92.649010000000004</v>
      </c>
      <c r="G84" s="18">
        <v>34.25</v>
      </c>
      <c r="H84" s="6">
        <v>34.35</v>
      </c>
      <c r="I84" s="6" t="s">
        <v>371</v>
      </c>
      <c r="J84" s="6" t="s">
        <v>219</v>
      </c>
      <c r="K84" s="6" t="s">
        <v>260</v>
      </c>
      <c r="L84" s="18" t="s">
        <v>223</v>
      </c>
      <c r="M84" s="18" t="s">
        <v>297</v>
      </c>
      <c r="N84" s="18">
        <v>23</v>
      </c>
      <c r="O84" s="18">
        <v>48.4</v>
      </c>
      <c r="P84" s="18">
        <v>28.6</v>
      </c>
      <c r="Q84" s="18" t="s">
        <v>441</v>
      </c>
      <c r="R84" s="134" t="s">
        <v>264</v>
      </c>
      <c r="S84" s="6" t="s">
        <v>265</v>
      </c>
      <c r="T84" s="6" t="s">
        <v>266</v>
      </c>
      <c r="U84" s="6" t="s">
        <v>267</v>
      </c>
    </row>
    <row r="85" spans="1:22">
      <c r="A85" s="9" t="s">
        <v>255</v>
      </c>
      <c r="B85" s="22" t="s">
        <v>411</v>
      </c>
      <c r="C85" s="78">
        <v>893798.88</v>
      </c>
      <c r="D85" s="78">
        <v>6245883.9500000002</v>
      </c>
      <c r="E85" s="24">
        <v>56.194429</v>
      </c>
      <c r="F85" s="24">
        <v>-92.649010000000004</v>
      </c>
      <c r="G85" s="18">
        <v>37.25</v>
      </c>
      <c r="H85" s="6">
        <v>37.35</v>
      </c>
      <c r="I85" s="6" t="s">
        <v>373</v>
      </c>
      <c r="J85" s="6" t="s">
        <v>219</v>
      </c>
      <c r="K85" s="6" t="s">
        <v>288</v>
      </c>
      <c r="L85" s="18" t="s">
        <v>223</v>
      </c>
      <c r="M85" s="18" t="s">
        <v>297</v>
      </c>
      <c r="N85" s="18">
        <v>24</v>
      </c>
      <c r="O85" s="18">
        <v>48.6</v>
      </c>
      <c r="P85" s="18">
        <v>27.4</v>
      </c>
      <c r="Q85" s="18" t="s">
        <v>441</v>
      </c>
      <c r="R85" s="134" t="s">
        <v>264</v>
      </c>
      <c r="S85" s="6" t="s">
        <v>265</v>
      </c>
      <c r="T85" s="6" t="s">
        <v>266</v>
      </c>
      <c r="U85" s="6" t="s">
        <v>267</v>
      </c>
    </row>
    <row r="86" spans="1:22">
      <c r="A86" s="9" t="s">
        <v>255</v>
      </c>
      <c r="B86" s="22" t="s">
        <v>412</v>
      </c>
      <c r="C86" s="78">
        <v>893798.88</v>
      </c>
      <c r="D86" s="78">
        <v>6245883.9500000002</v>
      </c>
      <c r="E86" s="24">
        <v>56.194429</v>
      </c>
      <c r="F86" s="24">
        <v>-92.649010000000004</v>
      </c>
      <c r="G86" s="18">
        <v>40.25</v>
      </c>
      <c r="H86" s="6">
        <v>40.35</v>
      </c>
      <c r="I86" s="6" t="s">
        <v>375</v>
      </c>
      <c r="J86" s="6" t="s">
        <v>219</v>
      </c>
      <c r="K86" s="6" t="s">
        <v>260</v>
      </c>
      <c r="L86" s="18" t="s">
        <v>223</v>
      </c>
      <c r="M86" s="18" t="s">
        <v>297</v>
      </c>
      <c r="N86" s="18">
        <v>24.2</v>
      </c>
      <c r="O86" s="18">
        <v>47.6</v>
      </c>
      <c r="P86" s="18">
        <v>28.2</v>
      </c>
      <c r="Q86" s="18" t="s">
        <v>441</v>
      </c>
      <c r="R86" s="134" t="s">
        <v>274</v>
      </c>
      <c r="S86" s="6" t="s">
        <v>265</v>
      </c>
      <c r="T86" s="6" t="s">
        <v>266</v>
      </c>
      <c r="U86" s="6" t="s">
        <v>267</v>
      </c>
    </row>
    <row r="87" spans="1:22">
      <c r="A87" s="136" t="s">
        <v>255</v>
      </c>
      <c r="B87" s="93" t="s">
        <v>413</v>
      </c>
      <c r="C87" s="88">
        <v>893798.88</v>
      </c>
      <c r="D87" s="88">
        <v>6245883.9500000002</v>
      </c>
      <c r="E87" s="70">
        <v>56.194429</v>
      </c>
      <c r="F87" s="70">
        <v>-92.649010000000004</v>
      </c>
      <c r="G87" s="71">
        <v>43.25</v>
      </c>
      <c r="H87" s="68">
        <v>43.45</v>
      </c>
      <c r="I87" s="68" t="s">
        <v>377</v>
      </c>
      <c r="J87" s="68" t="s">
        <v>219</v>
      </c>
      <c r="K87" s="68" t="s">
        <v>288</v>
      </c>
      <c r="L87" s="71" t="s">
        <v>223</v>
      </c>
      <c r="M87" s="71" t="s">
        <v>297</v>
      </c>
      <c r="N87" s="71">
        <v>29.5</v>
      </c>
      <c r="O87" s="71">
        <v>48.1</v>
      </c>
      <c r="P87" s="71">
        <v>22.4</v>
      </c>
      <c r="Q87" s="71" t="s">
        <v>436</v>
      </c>
      <c r="R87" s="135" t="s">
        <v>286</v>
      </c>
      <c r="S87" s="68" t="s">
        <v>265</v>
      </c>
      <c r="T87" s="68" t="s">
        <v>266</v>
      </c>
      <c r="U87" s="68" t="s">
        <v>267</v>
      </c>
      <c r="V87" s="136"/>
    </row>
    <row r="88" spans="1:22" ht="27" customHeight="1">
      <c r="A88" s="186" t="s">
        <v>517</v>
      </c>
      <c r="B88" s="186"/>
      <c r="C88" s="186"/>
      <c r="D88" s="186"/>
      <c r="E88" s="186"/>
      <c r="F88" s="186"/>
      <c r="G88" s="186"/>
      <c r="H88" s="186"/>
      <c r="I88" s="186"/>
      <c r="J88" s="186"/>
      <c r="K88" s="186"/>
      <c r="L88" s="186"/>
      <c r="M88" s="186"/>
      <c r="N88" s="186"/>
      <c r="O88" s="186"/>
      <c r="P88" s="186"/>
      <c r="Q88" s="186"/>
      <c r="R88" s="186"/>
      <c r="S88" s="186"/>
      <c r="T88" s="186"/>
      <c r="U88" s="186"/>
      <c r="V88" s="186"/>
    </row>
    <row r="89" spans="1:22" ht="15">
      <c r="A89" s="9" t="s">
        <v>515</v>
      </c>
    </row>
  </sheetData>
  <mergeCells count="1">
    <mergeCell ref="A88:V88"/>
  </mergeCells>
  <pageMargins left="0.7" right="0.7" top="0.75" bottom="0.75" header="0.3" footer="0.3"/>
  <pageSetup orientation="portrait" r:id="rId1"/>
  <ignoredErrors>
    <ignoredError sqref="R56:R87 R37:R55 R3:R16 R90:R11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
  <sheetViews>
    <sheetView workbookViewId="0">
      <selection sqref="A1:D1"/>
    </sheetView>
  </sheetViews>
  <sheetFormatPr defaultColWidth="9" defaultRowHeight="12.75"/>
  <cols>
    <col min="1" max="1" width="15.85546875" style="23" bestFit="1" customWidth="1"/>
    <col min="2" max="2" width="9" style="9"/>
    <col min="3" max="3" width="15" style="9" customWidth="1"/>
    <col min="4" max="4" width="10.7109375" style="9" customWidth="1"/>
    <col min="5" max="16384" width="9" style="9"/>
  </cols>
  <sheetData>
    <row r="1" spans="1:4" ht="36" customHeight="1">
      <c r="A1" s="187" t="s">
        <v>518</v>
      </c>
      <c r="B1" s="187"/>
      <c r="C1" s="187"/>
      <c r="D1" s="187"/>
    </row>
    <row r="2" spans="1:4">
      <c r="A2" s="153" t="s">
        <v>64</v>
      </c>
      <c r="B2" s="5" t="s">
        <v>56</v>
      </c>
      <c r="C2" s="5" t="s">
        <v>65</v>
      </c>
      <c r="D2" s="5" t="s">
        <v>66</v>
      </c>
    </row>
    <row r="3" spans="1:4">
      <c r="A3" s="21" t="s">
        <v>162</v>
      </c>
      <c r="B3" s="19" t="s">
        <v>96</v>
      </c>
      <c r="C3" s="19">
        <v>0.01</v>
      </c>
      <c r="D3" s="19" t="s">
        <v>91</v>
      </c>
    </row>
    <row r="4" spans="1:4">
      <c r="A4" s="154" t="s">
        <v>162</v>
      </c>
      <c r="B4" s="20" t="s">
        <v>112</v>
      </c>
      <c r="C4" s="20">
        <v>0.01</v>
      </c>
      <c r="D4" s="20" t="s">
        <v>91</v>
      </c>
    </row>
  </sheetData>
  <mergeCells count="1">
    <mergeCell ref="A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86"/>
  <sheetViews>
    <sheetView workbookViewId="0"/>
  </sheetViews>
  <sheetFormatPr defaultColWidth="9" defaultRowHeight="12.75"/>
  <cols>
    <col min="1" max="1" width="17.7109375" style="23" customWidth="1"/>
    <col min="2" max="2" width="14.85546875" style="9" customWidth="1"/>
    <col min="3" max="3" width="15.7109375" style="9" customWidth="1"/>
    <col min="4" max="4" width="12.28515625" style="9" customWidth="1"/>
    <col min="5" max="5" width="12" style="9" bestFit="1" customWidth="1"/>
    <col min="6" max="6" width="13.28515625" style="9" bestFit="1" customWidth="1"/>
    <col min="7" max="7" width="11" style="9" bestFit="1" customWidth="1"/>
    <col min="8" max="8" width="10.140625" style="9" bestFit="1" customWidth="1"/>
    <col min="9" max="9" width="7" style="9" bestFit="1" customWidth="1"/>
    <col min="10" max="11" width="9" style="6"/>
    <col min="12" max="12" width="17.140625" style="6" customWidth="1"/>
    <col min="13" max="13" width="17.7109375" style="6" customWidth="1"/>
    <col min="14" max="14" width="23.85546875" style="6" customWidth="1"/>
    <col min="15" max="16384" width="9" style="9"/>
  </cols>
  <sheetData>
    <row r="1" spans="1:15" ht="23.25" customHeight="1">
      <c r="A1" s="157" t="s">
        <v>520</v>
      </c>
    </row>
    <row r="2" spans="1:15">
      <c r="A2" s="158" t="s">
        <v>99</v>
      </c>
      <c r="B2" s="137" t="s">
        <v>202</v>
      </c>
      <c r="C2" s="137" t="s">
        <v>203</v>
      </c>
      <c r="D2" s="138" t="s">
        <v>106</v>
      </c>
      <c r="E2" s="138" t="s">
        <v>107</v>
      </c>
      <c r="F2" s="138" t="s">
        <v>157</v>
      </c>
      <c r="G2" s="138" t="s">
        <v>158</v>
      </c>
      <c r="H2" s="138" t="s">
        <v>155</v>
      </c>
      <c r="I2" s="138" t="s">
        <v>152</v>
      </c>
      <c r="J2" s="139" t="s">
        <v>94</v>
      </c>
      <c r="K2" s="139" t="s">
        <v>153</v>
      </c>
      <c r="L2" s="140" t="s">
        <v>181</v>
      </c>
      <c r="M2" s="140" t="s">
        <v>182</v>
      </c>
      <c r="N2" s="141" t="s">
        <v>183</v>
      </c>
    </row>
    <row r="3" spans="1:15">
      <c r="A3" s="159" t="s">
        <v>283</v>
      </c>
      <c r="B3" s="22">
        <v>898408.3</v>
      </c>
      <c r="C3" s="22">
        <v>6245188.1399999997</v>
      </c>
      <c r="D3" s="24">
        <v>56.184387999999998</v>
      </c>
      <c r="E3" s="24">
        <v>-92.576237000000006</v>
      </c>
      <c r="F3" s="18">
        <v>4.45</v>
      </c>
      <c r="G3" s="6">
        <v>4.55</v>
      </c>
      <c r="H3" s="6" t="s">
        <v>214</v>
      </c>
      <c r="I3" s="18" t="s">
        <v>219</v>
      </c>
      <c r="J3" s="6">
        <v>12.3</v>
      </c>
      <c r="K3" s="6">
        <v>2.62</v>
      </c>
      <c r="L3" s="6">
        <v>19.93</v>
      </c>
      <c r="M3" s="6">
        <v>19.87</v>
      </c>
      <c r="N3" s="34">
        <v>39.799999999999997</v>
      </c>
      <c r="O3" s="155"/>
    </row>
    <row r="4" spans="1:15">
      <c r="A4" s="159" t="s">
        <v>284</v>
      </c>
      <c r="B4" s="22">
        <v>898408.3</v>
      </c>
      <c r="C4" s="22">
        <v>6245188.1399999997</v>
      </c>
      <c r="D4" s="24">
        <v>56.184387999999998</v>
      </c>
      <c r="E4" s="24">
        <v>-92.576237000000006</v>
      </c>
      <c r="F4" s="18">
        <v>6.45</v>
      </c>
      <c r="G4" s="6">
        <v>6.55</v>
      </c>
      <c r="H4" s="6" t="s">
        <v>215</v>
      </c>
      <c r="I4" s="18" t="s">
        <v>219</v>
      </c>
      <c r="J4" s="6">
        <v>11.4</v>
      </c>
      <c r="K4" s="6">
        <v>2.82</v>
      </c>
      <c r="L4" s="6">
        <v>16.86</v>
      </c>
      <c r="M4" s="6">
        <v>21.39</v>
      </c>
      <c r="N4" s="34">
        <v>38.25</v>
      </c>
      <c r="O4" s="155"/>
    </row>
    <row r="5" spans="1:15">
      <c r="A5" s="159" t="s">
        <v>285</v>
      </c>
      <c r="B5" s="22">
        <v>898408.3</v>
      </c>
      <c r="C5" s="22">
        <v>6245188.1399999997</v>
      </c>
      <c r="D5" s="24">
        <v>56.184387999999998</v>
      </c>
      <c r="E5" s="24">
        <v>-92.576237000000006</v>
      </c>
      <c r="F5" s="18">
        <v>7.95</v>
      </c>
      <c r="G5" s="6">
        <v>8.0500000000000007</v>
      </c>
      <c r="H5" s="6" t="s">
        <v>216</v>
      </c>
      <c r="I5" s="18" t="s">
        <v>219</v>
      </c>
      <c r="J5" s="6">
        <v>10.9</v>
      </c>
      <c r="K5" s="6">
        <v>2.4900000000000002</v>
      </c>
      <c r="L5" s="6">
        <v>16.97</v>
      </c>
      <c r="M5" s="6">
        <v>18.89</v>
      </c>
      <c r="N5" s="34">
        <v>35.86</v>
      </c>
      <c r="O5" s="155"/>
    </row>
    <row r="6" spans="1:15">
      <c r="A6" s="159" t="s">
        <v>287</v>
      </c>
      <c r="B6" s="22">
        <v>898408.3</v>
      </c>
      <c r="C6" s="22">
        <v>6245188.1399999997</v>
      </c>
      <c r="D6" s="24">
        <v>56.184387999999998</v>
      </c>
      <c r="E6" s="24">
        <v>-92.576237000000006</v>
      </c>
      <c r="F6" s="18">
        <v>8.9499999999999993</v>
      </c>
      <c r="G6" s="6">
        <v>9.0500000000000007</v>
      </c>
      <c r="H6" s="6" t="s">
        <v>217</v>
      </c>
      <c r="I6" s="18" t="s">
        <v>219</v>
      </c>
      <c r="J6" s="6">
        <v>11.3</v>
      </c>
      <c r="K6" s="6">
        <v>2.88</v>
      </c>
      <c r="L6" s="6">
        <v>16.36</v>
      </c>
      <c r="M6" s="6">
        <v>21.85</v>
      </c>
      <c r="N6" s="34">
        <v>38.21</v>
      </c>
      <c r="O6" s="155"/>
    </row>
    <row r="7" spans="1:15">
      <c r="A7" s="159" t="s">
        <v>289</v>
      </c>
      <c r="B7" s="22">
        <v>898408.3</v>
      </c>
      <c r="C7" s="22">
        <v>6245188.1399999997</v>
      </c>
      <c r="D7" s="24">
        <v>56.184387999999998</v>
      </c>
      <c r="E7" s="24">
        <v>-92.576237000000006</v>
      </c>
      <c r="F7" s="18">
        <v>9.9499999999999993</v>
      </c>
      <c r="G7" s="6">
        <v>10.050000000000001</v>
      </c>
      <c r="H7" s="6" t="s">
        <v>218</v>
      </c>
      <c r="I7" s="18" t="s">
        <v>219</v>
      </c>
      <c r="J7" s="6">
        <v>13.2</v>
      </c>
      <c r="K7" s="6">
        <v>2.94</v>
      </c>
      <c r="L7" s="6">
        <v>20.86</v>
      </c>
      <c r="M7" s="6">
        <v>22.3</v>
      </c>
      <c r="N7" s="34">
        <v>43.16</v>
      </c>
      <c r="O7" s="155"/>
    </row>
    <row r="8" spans="1:15">
      <c r="A8" s="159" t="s">
        <v>290</v>
      </c>
      <c r="B8" s="22">
        <v>898408.3</v>
      </c>
      <c r="C8" s="22">
        <v>6245188.1399999997</v>
      </c>
      <c r="D8" s="24">
        <v>56.184387999999998</v>
      </c>
      <c r="E8" s="24">
        <v>-92.576237000000006</v>
      </c>
      <c r="F8" s="18">
        <v>12.45</v>
      </c>
      <c r="G8" s="6">
        <v>12.55</v>
      </c>
      <c r="H8" s="6" t="s">
        <v>221</v>
      </c>
      <c r="I8" s="18" t="s">
        <v>219</v>
      </c>
      <c r="J8" s="6">
        <v>14.7</v>
      </c>
      <c r="K8" s="6">
        <v>3.18</v>
      </c>
      <c r="L8" s="6">
        <v>23.62</v>
      </c>
      <c r="M8" s="6">
        <v>24.12</v>
      </c>
      <c r="N8" s="34">
        <v>47.74</v>
      </c>
      <c r="O8" s="155"/>
    </row>
    <row r="9" spans="1:15">
      <c r="A9" s="159" t="s">
        <v>291</v>
      </c>
      <c r="B9" s="22">
        <v>898408.3</v>
      </c>
      <c r="C9" s="22">
        <v>6245188.1399999997</v>
      </c>
      <c r="D9" s="24">
        <v>56.184387999999998</v>
      </c>
      <c r="E9" s="24">
        <v>-92.576237000000006</v>
      </c>
      <c r="F9" s="18">
        <v>14.45</v>
      </c>
      <c r="G9" s="6">
        <v>14.55</v>
      </c>
      <c r="H9" s="6" t="s">
        <v>270</v>
      </c>
      <c r="I9" s="18" t="s">
        <v>219</v>
      </c>
      <c r="J9" s="6">
        <v>14.9</v>
      </c>
      <c r="K9" s="6">
        <v>3.23</v>
      </c>
      <c r="L9" s="6">
        <v>23.91</v>
      </c>
      <c r="M9" s="6">
        <v>24.5</v>
      </c>
      <c r="N9" s="34">
        <v>48.41</v>
      </c>
      <c r="O9" s="155"/>
    </row>
    <row r="10" spans="1:15">
      <c r="A10" s="159" t="s">
        <v>292</v>
      </c>
      <c r="B10" s="22">
        <v>898408.3</v>
      </c>
      <c r="C10" s="22">
        <v>6245188.1399999997</v>
      </c>
      <c r="D10" s="24">
        <v>56.184387999999998</v>
      </c>
      <c r="E10" s="24">
        <v>-92.576237000000006</v>
      </c>
      <c r="F10" s="18">
        <v>16.149999999999999</v>
      </c>
      <c r="G10" s="6">
        <v>16.25</v>
      </c>
      <c r="H10" s="6" t="s">
        <v>273</v>
      </c>
      <c r="I10" s="18" t="s">
        <v>219</v>
      </c>
      <c r="J10" s="6">
        <v>14.4</v>
      </c>
      <c r="K10" s="6">
        <v>3.26</v>
      </c>
      <c r="L10" s="6">
        <v>22.54</v>
      </c>
      <c r="M10" s="6">
        <v>24.73</v>
      </c>
      <c r="N10" s="34">
        <v>47.27</v>
      </c>
      <c r="O10" s="155"/>
    </row>
    <row r="11" spans="1:15">
      <c r="A11" s="159" t="s">
        <v>293</v>
      </c>
      <c r="B11" s="22">
        <v>898408.3</v>
      </c>
      <c r="C11" s="22">
        <v>6245188.1399999997</v>
      </c>
      <c r="D11" s="24">
        <v>56.184387999999998</v>
      </c>
      <c r="E11" s="24">
        <v>-92.576237000000006</v>
      </c>
      <c r="F11" s="18">
        <v>17.350000000000001</v>
      </c>
      <c r="G11" s="6">
        <v>17.45</v>
      </c>
      <c r="H11" s="6" t="s">
        <v>275</v>
      </c>
      <c r="I11" s="18" t="s">
        <v>219</v>
      </c>
      <c r="J11" s="6">
        <v>13.7</v>
      </c>
      <c r="K11" s="6">
        <v>3.19</v>
      </c>
      <c r="L11" s="6">
        <v>21.08</v>
      </c>
      <c r="M11" s="6">
        <v>24.2</v>
      </c>
      <c r="N11" s="34">
        <v>45.28</v>
      </c>
      <c r="O11" s="155"/>
    </row>
    <row r="12" spans="1:15">
      <c r="A12" s="159" t="s">
        <v>294</v>
      </c>
      <c r="B12" s="22">
        <v>898408.3</v>
      </c>
      <c r="C12" s="22">
        <v>6245188.1399999997</v>
      </c>
      <c r="D12" s="24">
        <v>56.184387999999998</v>
      </c>
      <c r="E12" s="24">
        <v>-92.576237000000006</v>
      </c>
      <c r="F12" s="18">
        <v>19.05</v>
      </c>
      <c r="G12" s="6">
        <v>19.149999999999999</v>
      </c>
      <c r="H12" s="6" t="s">
        <v>277</v>
      </c>
      <c r="I12" s="18" t="s">
        <v>219</v>
      </c>
      <c r="J12" s="6">
        <v>14.4</v>
      </c>
      <c r="K12" s="6">
        <v>3.36</v>
      </c>
      <c r="L12" s="6">
        <v>22.13</v>
      </c>
      <c r="M12" s="6">
        <v>25.49</v>
      </c>
      <c r="N12" s="34">
        <v>47.61</v>
      </c>
      <c r="O12" s="155"/>
    </row>
    <row r="13" spans="1:15">
      <c r="A13" s="159" t="s">
        <v>295</v>
      </c>
      <c r="B13" s="22">
        <v>898408.3</v>
      </c>
      <c r="C13" s="22">
        <v>6245188.1399999997</v>
      </c>
      <c r="D13" s="24">
        <v>56.184387999999998</v>
      </c>
      <c r="E13" s="24">
        <v>-92.576237000000006</v>
      </c>
      <c r="F13" s="18">
        <v>21.05</v>
      </c>
      <c r="G13" s="6">
        <v>21.15</v>
      </c>
      <c r="H13" s="6" t="s">
        <v>278</v>
      </c>
      <c r="I13" s="18" t="s">
        <v>219</v>
      </c>
      <c r="J13" s="6">
        <v>12.4</v>
      </c>
      <c r="K13" s="6">
        <v>2.54</v>
      </c>
      <c r="L13" s="6">
        <v>20.51</v>
      </c>
      <c r="M13" s="6">
        <v>19.27</v>
      </c>
      <c r="N13" s="34">
        <v>39.78</v>
      </c>
      <c r="O13" s="155"/>
    </row>
    <row r="14" spans="1:15">
      <c r="A14" s="159" t="s">
        <v>296</v>
      </c>
      <c r="B14" s="22">
        <v>898408.3</v>
      </c>
      <c r="C14" s="22">
        <v>6245188.1399999997</v>
      </c>
      <c r="D14" s="24">
        <v>56.184387999999998</v>
      </c>
      <c r="E14" s="24">
        <v>-92.576237000000006</v>
      </c>
      <c r="F14" s="18">
        <v>23.05</v>
      </c>
      <c r="G14" s="6">
        <v>23.15</v>
      </c>
      <c r="H14" s="6" t="s">
        <v>279</v>
      </c>
      <c r="I14" s="18" t="s">
        <v>219</v>
      </c>
      <c r="J14" s="6">
        <v>10.7</v>
      </c>
      <c r="K14" s="6">
        <v>2.4700000000000002</v>
      </c>
      <c r="L14" s="6">
        <v>16.55</v>
      </c>
      <c r="M14" s="6">
        <v>18.739999999999998</v>
      </c>
      <c r="N14" s="34">
        <v>35.29</v>
      </c>
      <c r="O14" s="155"/>
    </row>
    <row r="15" spans="1:15">
      <c r="A15" s="159" t="s">
        <v>299</v>
      </c>
      <c r="B15" s="22">
        <v>898408.3</v>
      </c>
      <c r="C15" s="22">
        <v>6245188.1399999997</v>
      </c>
      <c r="D15" s="24">
        <v>56.184387999999998</v>
      </c>
      <c r="E15" s="24">
        <v>-92.576237000000006</v>
      </c>
      <c r="F15" s="18">
        <v>26.7</v>
      </c>
      <c r="G15" s="6">
        <v>26.8</v>
      </c>
      <c r="H15" s="6" t="s">
        <v>280</v>
      </c>
      <c r="I15" s="18" t="s">
        <v>219</v>
      </c>
      <c r="J15" s="6">
        <v>7.05</v>
      </c>
      <c r="K15" s="6">
        <v>2.04</v>
      </c>
      <c r="L15" s="6">
        <v>9.2100000000000009</v>
      </c>
      <c r="M15" s="6">
        <v>15.47</v>
      </c>
      <c r="N15" s="34">
        <v>24.68</v>
      </c>
      <c r="O15" s="155"/>
    </row>
    <row r="16" spans="1:15">
      <c r="A16" s="159" t="s">
        <v>302</v>
      </c>
      <c r="B16" s="22">
        <v>898408.3</v>
      </c>
      <c r="C16" s="22">
        <v>6245188.1399999997</v>
      </c>
      <c r="D16" s="24">
        <v>56.184387999999998</v>
      </c>
      <c r="E16" s="24">
        <v>-92.576237000000006</v>
      </c>
      <c r="F16" s="18">
        <v>27</v>
      </c>
      <c r="G16" s="6">
        <v>27.1</v>
      </c>
      <c r="H16" s="6" t="s">
        <v>281</v>
      </c>
      <c r="I16" s="18" t="s">
        <v>219</v>
      </c>
      <c r="J16" s="6">
        <v>8.41</v>
      </c>
      <c r="K16" s="6">
        <v>2.31</v>
      </c>
      <c r="L16" s="6">
        <v>11.49</v>
      </c>
      <c r="M16" s="6">
        <v>17.52</v>
      </c>
      <c r="N16" s="34">
        <v>29.01</v>
      </c>
      <c r="O16" s="155"/>
    </row>
    <row r="17" spans="1:15">
      <c r="A17" s="159" t="s">
        <v>303</v>
      </c>
      <c r="B17" s="22">
        <v>883245.25</v>
      </c>
      <c r="C17" s="22">
        <v>6252798.29</v>
      </c>
      <c r="D17" s="24">
        <v>56.264789999999998</v>
      </c>
      <c r="E17" s="24">
        <v>-92.808085000000005</v>
      </c>
      <c r="F17" s="18">
        <v>27.4</v>
      </c>
      <c r="G17" s="6">
        <v>27.5</v>
      </c>
      <c r="H17" s="6" t="s">
        <v>277</v>
      </c>
      <c r="I17" s="18" t="s">
        <v>219</v>
      </c>
      <c r="J17" s="6">
        <v>15.5</v>
      </c>
      <c r="K17" s="6">
        <v>3.24</v>
      </c>
      <c r="L17" s="6">
        <v>25.37</v>
      </c>
      <c r="M17" s="6">
        <v>24.58</v>
      </c>
      <c r="N17" s="34">
        <v>49.94</v>
      </c>
      <c r="O17" s="155"/>
    </row>
    <row r="18" spans="1:15">
      <c r="A18" s="159" t="s">
        <v>305</v>
      </c>
      <c r="B18" s="22">
        <v>883245.25</v>
      </c>
      <c r="C18" s="22">
        <v>6252798.29</v>
      </c>
      <c r="D18" s="24">
        <v>56.264789999999998</v>
      </c>
      <c r="E18" s="24">
        <v>-92.808085000000005</v>
      </c>
      <c r="F18" s="18">
        <v>25.2</v>
      </c>
      <c r="G18" s="6">
        <v>25.3</v>
      </c>
      <c r="H18" s="6" t="s">
        <v>275</v>
      </c>
      <c r="I18" s="18" t="s">
        <v>219</v>
      </c>
      <c r="J18" s="6">
        <v>15</v>
      </c>
      <c r="K18" s="6">
        <v>3.43</v>
      </c>
      <c r="L18" s="6">
        <v>23.34</v>
      </c>
      <c r="M18" s="6">
        <v>26.02</v>
      </c>
      <c r="N18" s="34">
        <v>49.36</v>
      </c>
      <c r="O18" s="155"/>
    </row>
    <row r="19" spans="1:15">
      <c r="A19" s="159" t="s">
        <v>307</v>
      </c>
      <c r="B19" s="22">
        <v>883245.25</v>
      </c>
      <c r="C19" s="22">
        <v>6252798.29</v>
      </c>
      <c r="D19" s="24">
        <v>56.264789999999998</v>
      </c>
      <c r="E19" s="24">
        <v>-92.808085000000005</v>
      </c>
      <c r="F19" s="18">
        <v>23.8</v>
      </c>
      <c r="G19" s="6">
        <v>23.9</v>
      </c>
      <c r="H19" s="6" t="s">
        <v>273</v>
      </c>
      <c r="I19" s="18" t="s">
        <v>219</v>
      </c>
      <c r="J19" s="6">
        <v>14.8</v>
      </c>
      <c r="K19" s="6">
        <v>3.26</v>
      </c>
      <c r="L19" s="6">
        <v>23.54</v>
      </c>
      <c r="M19" s="6">
        <v>24.73</v>
      </c>
      <c r="N19" s="34">
        <v>48.27</v>
      </c>
      <c r="O19" s="155"/>
    </row>
    <row r="20" spans="1:15">
      <c r="A20" s="159" t="s">
        <v>308</v>
      </c>
      <c r="B20" s="22">
        <v>883245.25</v>
      </c>
      <c r="C20" s="22">
        <v>6252798.29</v>
      </c>
      <c r="D20" s="24">
        <v>56.264789999999998</v>
      </c>
      <c r="E20" s="24">
        <v>-92.808085000000005</v>
      </c>
      <c r="F20" s="18">
        <v>22.8</v>
      </c>
      <c r="G20" s="6">
        <v>22.9</v>
      </c>
      <c r="H20" s="6" t="s">
        <v>270</v>
      </c>
      <c r="I20" s="18" t="s">
        <v>219</v>
      </c>
      <c r="J20" s="6">
        <v>14.5</v>
      </c>
      <c r="K20" s="6">
        <v>3.1</v>
      </c>
      <c r="L20" s="6">
        <v>23.45</v>
      </c>
      <c r="M20" s="6">
        <v>23.51</v>
      </c>
      <c r="N20" s="34">
        <v>46.96</v>
      </c>
      <c r="O20" s="155"/>
    </row>
    <row r="21" spans="1:15">
      <c r="A21" s="159" t="s">
        <v>309</v>
      </c>
      <c r="B21" s="22">
        <v>883245.25</v>
      </c>
      <c r="C21" s="22">
        <v>6252798.29</v>
      </c>
      <c r="D21" s="24">
        <v>56.264789999999998</v>
      </c>
      <c r="E21" s="24">
        <v>-92.808085000000005</v>
      </c>
      <c r="F21" s="18">
        <v>19.8</v>
      </c>
      <c r="G21" s="6">
        <v>19.899999999999999</v>
      </c>
      <c r="H21" s="6" t="s">
        <v>221</v>
      </c>
      <c r="I21" s="18" t="s">
        <v>219</v>
      </c>
      <c r="J21" s="6">
        <v>14</v>
      </c>
      <c r="K21" s="6">
        <v>3.05</v>
      </c>
      <c r="L21" s="6">
        <v>22.41</v>
      </c>
      <c r="M21" s="6">
        <v>23.13</v>
      </c>
      <c r="N21" s="34">
        <v>45.54</v>
      </c>
      <c r="O21" s="155"/>
    </row>
    <row r="22" spans="1:15">
      <c r="A22" s="159" t="s">
        <v>310</v>
      </c>
      <c r="B22" s="22">
        <v>883245.25</v>
      </c>
      <c r="C22" s="22">
        <v>6252798.29</v>
      </c>
      <c r="D22" s="24">
        <v>56.264789999999998</v>
      </c>
      <c r="E22" s="24">
        <v>-92.808085000000005</v>
      </c>
      <c r="F22" s="18">
        <v>14.8</v>
      </c>
      <c r="G22" s="6">
        <v>14.9</v>
      </c>
      <c r="H22" s="6" t="s">
        <v>218</v>
      </c>
      <c r="I22" s="18" t="s">
        <v>219</v>
      </c>
      <c r="J22" s="6">
        <v>10.7</v>
      </c>
      <c r="K22" s="6">
        <v>2.64</v>
      </c>
      <c r="L22" s="6">
        <v>15.85</v>
      </c>
      <c r="M22" s="6">
        <v>20.02</v>
      </c>
      <c r="N22" s="34">
        <v>35.880000000000003</v>
      </c>
      <c r="O22" s="155"/>
    </row>
    <row r="23" spans="1:15">
      <c r="A23" s="159" t="s">
        <v>312</v>
      </c>
      <c r="B23" s="22">
        <v>883245.25</v>
      </c>
      <c r="C23" s="22">
        <v>6252798.29</v>
      </c>
      <c r="D23" s="24">
        <v>56.264789999999998</v>
      </c>
      <c r="E23" s="24">
        <v>-92.808085000000005</v>
      </c>
      <c r="F23" s="18">
        <v>12.8</v>
      </c>
      <c r="G23" s="6">
        <v>12.9</v>
      </c>
      <c r="H23" s="6" t="s">
        <v>217</v>
      </c>
      <c r="I23" s="18" t="s">
        <v>219</v>
      </c>
      <c r="J23" s="6">
        <v>11.5</v>
      </c>
      <c r="K23" s="6">
        <v>2.99</v>
      </c>
      <c r="L23" s="6">
        <v>16.41</v>
      </c>
      <c r="M23" s="6">
        <v>22.68</v>
      </c>
      <c r="N23" s="34">
        <v>39.090000000000003</v>
      </c>
      <c r="O23" s="155"/>
    </row>
    <row r="24" spans="1:15">
      <c r="A24" s="159" t="s">
        <v>313</v>
      </c>
      <c r="B24" s="22">
        <v>883245.25</v>
      </c>
      <c r="C24" s="22">
        <v>6252798.29</v>
      </c>
      <c r="D24" s="24">
        <v>56.264789999999998</v>
      </c>
      <c r="E24" s="24">
        <v>-92.808085000000005</v>
      </c>
      <c r="F24" s="18">
        <v>10.8</v>
      </c>
      <c r="G24" s="6">
        <v>10.9</v>
      </c>
      <c r="H24" s="6" t="s">
        <v>216</v>
      </c>
      <c r="I24" s="18" t="s">
        <v>219</v>
      </c>
      <c r="J24" s="6">
        <v>12.4</v>
      </c>
      <c r="K24" s="6">
        <v>3.3</v>
      </c>
      <c r="L24" s="6">
        <v>17.38</v>
      </c>
      <c r="M24" s="6">
        <v>25.03</v>
      </c>
      <c r="N24" s="34">
        <v>42.41</v>
      </c>
      <c r="O24" s="155"/>
    </row>
    <row r="25" spans="1:15">
      <c r="A25" s="159" t="s">
        <v>314</v>
      </c>
      <c r="B25" s="22">
        <v>883245.25</v>
      </c>
      <c r="C25" s="22">
        <v>6252798.29</v>
      </c>
      <c r="D25" s="24">
        <v>56.264789999999998</v>
      </c>
      <c r="E25" s="24">
        <v>-92.808085000000005</v>
      </c>
      <c r="F25" s="18">
        <v>8.8000000000000007</v>
      </c>
      <c r="G25" s="6">
        <v>8.9</v>
      </c>
      <c r="H25" s="6" t="s">
        <v>215</v>
      </c>
      <c r="I25" s="18" t="s">
        <v>219</v>
      </c>
      <c r="J25" s="6">
        <v>13</v>
      </c>
      <c r="K25" s="6">
        <v>3.42</v>
      </c>
      <c r="L25" s="6">
        <v>18.38</v>
      </c>
      <c r="M25" s="6">
        <v>25.94</v>
      </c>
      <c r="N25" s="34">
        <v>44.33</v>
      </c>
      <c r="O25" s="155"/>
    </row>
    <row r="26" spans="1:15">
      <c r="A26" s="159" t="s">
        <v>315</v>
      </c>
      <c r="B26" s="22">
        <v>883245.25</v>
      </c>
      <c r="C26" s="22">
        <v>6252798.29</v>
      </c>
      <c r="D26" s="24">
        <v>56.264789999999998</v>
      </c>
      <c r="E26" s="24">
        <v>-92.808085000000005</v>
      </c>
      <c r="F26" s="18">
        <v>3.25</v>
      </c>
      <c r="G26" s="6">
        <v>3.35</v>
      </c>
      <c r="H26" s="6" t="s">
        <v>214</v>
      </c>
      <c r="I26" s="18" t="s">
        <v>219</v>
      </c>
      <c r="J26" s="6">
        <v>13.4</v>
      </c>
      <c r="K26" s="6">
        <v>3.91</v>
      </c>
      <c r="L26" s="6">
        <v>17.37</v>
      </c>
      <c r="M26" s="6">
        <v>29.66</v>
      </c>
      <c r="N26" s="34">
        <v>47.02</v>
      </c>
      <c r="O26" s="155"/>
    </row>
    <row r="27" spans="1:15">
      <c r="A27" s="159" t="s">
        <v>320</v>
      </c>
      <c r="B27" s="22">
        <v>898308.01</v>
      </c>
      <c r="C27" s="22">
        <v>6245130.5499999998</v>
      </c>
      <c r="D27" s="24">
        <v>56.183957599999999</v>
      </c>
      <c r="E27" s="24">
        <v>-92.577928900000003</v>
      </c>
      <c r="F27" s="18">
        <v>25.25</v>
      </c>
      <c r="G27" s="6">
        <v>25.35</v>
      </c>
      <c r="H27" s="6" t="s">
        <v>321</v>
      </c>
      <c r="I27" s="18" t="s">
        <v>219</v>
      </c>
      <c r="J27" s="6">
        <v>7.61</v>
      </c>
      <c r="K27" s="6">
        <v>2.19</v>
      </c>
      <c r="L27" s="6">
        <v>9.99</v>
      </c>
      <c r="M27" s="6">
        <v>16.61</v>
      </c>
      <c r="N27" s="34">
        <v>26.6</v>
      </c>
      <c r="O27" s="155"/>
    </row>
    <row r="28" spans="1:15">
      <c r="A28" s="159" t="s">
        <v>323</v>
      </c>
      <c r="B28" s="22">
        <v>902184.23</v>
      </c>
      <c r="C28" s="22">
        <v>6243289.8099999996</v>
      </c>
      <c r="D28" s="24">
        <v>56.164273000000001</v>
      </c>
      <c r="E28" s="24">
        <v>-92.518659</v>
      </c>
      <c r="F28" s="18">
        <v>3.55</v>
      </c>
      <c r="G28" s="6">
        <v>3.65</v>
      </c>
      <c r="H28" s="6" t="s">
        <v>214</v>
      </c>
      <c r="I28" s="18" t="s">
        <v>219</v>
      </c>
      <c r="J28" s="6">
        <v>13.4</v>
      </c>
      <c r="K28" s="6">
        <v>2.99</v>
      </c>
      <c r="L28" s="6">
        <v>21.15</v>
      </c>
      <c r="M28" s="6">
        <v>22.68</v>
      </c>
      <c r="N28" s="34">
        <v>43.83</v>
      </c>
      <c r="O28" s="155"/>
    </row>
    <row r="29" spans="1:15">
      <c r="A29" s="159" t="s">
        <v>324</v>
      </c>
      <c r="B29" s="22">
        <v>902184.23</v>
      </c>
      <c r="C29" s="22">
        <v>6243289.8099999996</v>
      </c>
      <c r="D29" s="24">
        <v>56.164273000000001</v>
      </c>
      <c r="E29" s="24">
        <v>-92.518659</v>
      </c>
      <c r="F29" s="18">
        <v>5.05</v>
      </c>
      <c r="G29" s="6">
        <v>5.15</v>
      </c>
      <c r="H29" s="6" t="s">
        <v>215</v>
      </c>
      <c r="I29" s="18" t="s">
        <v>219</v>
      </c>
      <c r="J29" s="6">
        <v>13.1</v>
      </c>
      <c r="K29" s="6">
        <v>2.85</v>
      </c>
      <c r="L29" s="6">
        <v>20.98</v>
      </c>
      <c r="M29" s="6">
        <v>21.62</v>
      </c>
      <c r="N29" s="34">
        <v>42.6</v>
      </c>
      <c r="O29" s="155"/>
    </row>
    <row r="30" spans="1:15">
      <c r="A30" s="159" t="s">
        <v>325</v>
      </c>
      <c r="B30" s="22">
        <v>902184.23</v>
      </c>
      <c r="C30" s="22">
        <v>6243289.8099999996</v>
      </c>
      <c r="D30" s="24">
        <v>56.164273000000001</v>
      </c>
      <c r="E30" s="24">
        <v>-92.518659</v>
      </c>
      <c r="F30" s="18">
        <v>7.05</v>
      </c>
      <c r="G30" s="6">
        <v>7.15</v>
      </c>
      <c r="H30" s="6" t="s">
        <v>216</v>
      </c>
      <c r="I30" s="18" t="s">
        <v>219</v>
      </c>
      <c r="J30" s="6">
        <v>13.1</v>
      </c>
      <c r="K30" s="6">
        <v>2.96</v>
      </c>
      <c r="L30" s="6">
        <v>20.53</v>
      </c>
      <c r="M30" s="6">
        <v>22.45</v>
      </c>
      <c r="N30" s="34">
        <v>42.98</v>
      </c>
      <c r="O30" s="155"/>
    </row>
    <row r="31" spans="1:15">
      <c r="A31" s="159" t="s">
        <v>326</v>
      </c>
      <c r="B31" s="22">
        <v>902184.23</v>
      </c>
      <c r="C31" s="22">
        <v>6243289.8099999996</v>
      </c>
      <c r="D31" s="24">
        <v>56.164273000000001</v>
      </c>
      <c r="E31" s="24">
        <v>-92.518659</v>
      </c>
      <c r="F31" s="18">
        <v>9.0500000000000007</v>
      </c>
      <c r="G31" s="6">
        <v>9.15</v>
      </c>
      <c r="H31" s="6" t="s">
        <v>217</v>
      </c>
      <c r="I31" s="18" t="s">
        <v>219</v>
      </c>
      <c r="J31" s="6">
        <v>12.8</v>
      </c>
      <c r="K31" s="6">
        <v>2.82</v>
      </c>
      <c r="L31" s="6">
        <v>20.36</v>
      </c>
      <c r="M31" s="6">
        <v>21.39</v>
      </c>
      <c r="N31" s="34">
        <v>41.75</v>
      </c>
      <c r="O31" s="155"/>
    </row>
    <row r="32" spans="1:15">
      <c r="A32" s="159" t="s">
        <v>327</v>
      </c>
      <c r="B32" s="22">
        <v>902184.23</v>
      </c>
      <c r="C32" s="22">
        <v>6243289.8099999996</v>
      </c>
      <c r="D32" s="24">
        <v>56.164273000000001</v>
      </c>
      <c r="E32" s="24">
        <v>-92.518659</v>
      </c>
      <c r="F32" s="18">
        <v>11.05</v>
      </c>
      <c r="G32" s="6">
        <v>11.15</v>
      </c>
      <c r="H32" s="6" t="s">
        <v>218</v>
      </c>
      <c r="I32" s="18" t="s">
        <v>219</v>
      </c>
      <c r="J32" s="6">
        <v>14</v>
      </c>
      <c r="K32" s="6">
        <v>2.91</v>
      </c>
      <c r="L32" s="6">
        <v>22.98</v>
      </c>
      <c r="M32" s="6">
        <v>22.07</v>
      </c>
      <c r="N32" s="34">
        <v>45.05</v>
      </c>
      <c r="O32" s="155"/>
    </row>
    <row r="33" spans="1:16">
      <c r="A33" s="159" t="s">
        <v>328</v>
      </c>
      <c r="B33" s="22">
        <v>902184.23</v>
      </c>
      <c r="C33" s="22">
        <v>6243289.8099999996</v>
      </c>
      <c r="D33" s="24">
        <v>56.164273000000001</v>
      </c>
      <c r="E33" s="24">
        <v>-92.518659</v>
      </c>
      <c r="F33" s="18">
        <v>13.25</v>
      </c>
      <c r="G33" s="6">
        <v>13.35</v>
      </c>
      <c r="H33" s="6" t="s">
        <v>221</v>
      </c>
      <c r="I33" s="18" t="s">
        <v>219</v>
      </c>
      <c r="J33" s="6">
        <v>9.68</v>
      </c>
      <c r="K33" s="6">
        <v>2.2000000000000002</v>
      </c>
      <c r="L33" s="6">
        <v>15.12</v>
      </c>
      <c r="M33" s="6">
        <v>16.690000000000001</v>
      </c>
      <c r="N33" s="34">
        <v>31.8</v>
      </c>
      <c r="O33" s="156"/>
      <c r="P33" s="85"/>
    </row>
    <row r="34" spans="1:16">
      <c r="A34" s="159" t="s">
        <v>329</v>
      </c>
      <c r="B34" s="22">
        <v>902184.23</v>
      </c>
      <c r="C34" s="22">
        <v>6243289.8099999996</v>
      </c>
      <c r="D34" s="24">
        <v>56.164273000000001</v>
      </c>
      <c r="E34" s="24">
        <v>-92.518659</v>
      </c>
      <c r="F34" s="18">
        <v>13.95</v>
      </c>
      <c r="G34" s="6">
        <v>14.05</v>
      </c>
      <c r="H34" s="6" t="s">
        <v>270</v>
      </c>
      <c r="I34" s="18" t="s">
        <v>219</v>
      </c>
      <c r="J34" s="6">
        <v>11.3</v>
      </c>
      <c r="K34" s="6">
        <v>2.59</v>
      </c>
      <c r="L34" s="6">
        <v>17.559999999999999</v>
      </c>
      <c r="M34" s="6">
        <v>19.649999999999999</v>
      </c>
      <c r="N34" s="34">
        <v>37.200000000000003</v>
      </c>
      <c r="O34" s="156"/>
      <c r="P34" s="85"/>
    </row>
    <row r="35" spans="1:16">
      <c r="A35" s="159" t="s">
        <v>330</v>
      </c>
      <c r="B35" s="22">
        <v>902192.16</v>
      </c>
      <c r="C35" s="22">
        <v>6243252.1399999997</v>
      </c>
      <c r="D35" s="24">
        <v>56.163924999999999</v>
      </c>
      <c r="E35" s="24">
        <v>-92.518590000000003</v>
      </c>
      <c r="F35" s="18">
        <v>15</v>
      </c>
      <c r="G35" s="6">
        <v>15.1</v>
      </c>
      <c r="H35" s="6" t="s">
        <v>273</v>
      </c>
      <c r="I35" s="18" t="s">
        <v>219</v>
      </c>
      <c r="J35" s="6">
        <v>10.4</v>
      </c>
      <c r="K35" s="6">
        <v>2.58</v>
      </c>
      <c r="L35" s="6">
        <v>15.35</v>
      </c>
      <c r="M35" s="6">
        <v>19.57</v>
      </c>
      <c r="N35" s="34">
        <v>34.92</v>
      </c>
      <c r="O35" s="156"/>
      <c r="P35" s="85"/>
    </row>
    <row r="36" spans="1:16">
      <c r="A36" s="159" t="s">
        <v>332</v>
      </c>
      <c r="B36" s="22">
        <v>902192.16</v>
      </c>
      <c r="C36" s="22">
        <v>6243252.1399999997</v>
      </c>
      <c r="D36" s="24">
        <v>56.163874</v>
      </c>
      <c r="E36" s="24">
        <v>-92.518429999999995</v>
      </c>
      <c r="F36" s="18">
        <v>19</v>
      </c>
      <c r="G36" s="6">
        <v>19.3</v>
      </c>
      <c r="H36" s="6" t="s">
        <v>275</v>
      </c>
      <c r="I36" s="18" t="s">
        <v>219</v>
      </c>
      <c r="J36" s="6">
        <v>6.73</v>
      </c>
      <c r="K36" s="6">
        <v>1.89</v>
      </c>
      <c r="L36" s="6">
        <v>9.0299999999999994</v>
      </c>
      <c r="M36" s="6">
        <v>14.34</v>
      </c>
      <c r="N36" s="34">
        <v>23.36</v>
      </c>
      <c r="O36" s="156"/>
    </row>
    <row r="37" spans="1:16">
      <c r="A37" s="159" t="s">
        <v>338</v>
      </c>
      <c r="B37" s="22">
        <v>883109.84</v>
      </c>
      <c r="C37" s="22">
        <v>6249588.21</v>
      </c>
      <c r="D37" s="24">
        <v>56.236226000000002</v>
      </c>
      <c r="E37" s="24">
        <v>-92.814905999999993</v>
      </c>
      <c r="F37" s="18">
        <v>4.7</v>
      </c>
      <c r="G37" s="6">
        <v>4.8</v>
      </c>
      <c r="H37" s="6" t="s">
        <v>214</v>
      </c>
      <c r="I37" s="6" t="s">
        <v>219</v>
      </c>
      <c r="J37" s="6">
        <v>12</v>
      </c>
      <c r="K37" s="6">
        <v>3.95</v>
      </c>
      <c r="L37" s="6">
        <v>13.71</v>
      </c>
      <c r="M37" s="6">
        <v>29.96</v>
      </c>
      <c r="N37" s="34">
        <v>43.67</v>
      </c>
      <c r="O37" s="155"/>
    </row>
    <row r="38" spans="1:16">
      <c r="A38" s="159" t="s">
        <v>340</v>
      </c>
      <c r="B38" s="22">
        <v>883109.84</v>
      </c>
      <c r="C38" s="22">
        <v>6249588.21</v>
      </c>
      <c r="D38" s="24">
        <v>56.236226000000002</v>
      </c>
      <c r="E38" s="24">
        <v>-92.814905999999993</v>
      </c>
      <c r="F38" s="18">
        <v>5.2</v>
      </c>
      <c r="G38" s="6">
        <v>5.3</v>
      </c>
      <c r="H38" s="6" t="s">
        <v>215</v>
      </c>
      <c r="I38" s="6" t="s">
        <v>219</v>
      </c>
      <c r="J38" s="6">
        <v>11.9</v>
      </c>
      <c r="K38" s="6">
        <v>3.05</v>
      </c>
      <c r="L38" s="6">
        <v>17.16</v>
      </c>
      <c r="M38" s="6">
        <v>23.13</v>
      </c>
      <c r="N38" s="34">
        <v>40.299999999999997</v>
      </c>
      <c r="O38" s="155"/>
    </row>
    <row r="39" spans="1:16">
      <c r="A39" s="159" t="s">
        <v>341</v>
      </c>
      <c r="B39" s="22">
        <v>883109.84</v>
      </c>
      <c r="C39" s="22">
        <v>6249588.21</v>
      </c>
      <c r="D39" s="24">
        <v>56.236226000000002</v>
      </c>
      <c r="E39" s="24">
        <v>-92.814905999999993</v>
      </c>
      <c r="F39" s="18">
        <v>7.25</v>
      </c>
      <c r="G39" s="6">
        <v>7.35</v>
      </c>
      <c r="H39" s="6" t="s">
        <v>216</v>
      </c>
      <c r="I39" s="6" t="s">
        <v>219</v>
      </c>
      <c r="J39" s="6">
        <v>12.8</v>
      </c>
      <c r="K39" s="6">
        <v>3.14</v>
      </c>
      <c r="L39" s="6">
        <v>19.04</v>
      </c>
      <c r="M39" s="6">
        <v>23.82</v>
      </c>
      <c r="N39" s="34">
        <v>42.86</v>
      </c>
      <c r="O39" s="155"/>
    </row>
    <row r="40" spans="1:16">
      <c r="A40" s="159" t="s">
        <v>342</v>
      </c>
      <c r="B40" s="22">
        <v>883109.84</v>
      </c>
      <c r="C40" s="22">
        <v>6249588.21</v>
      </c>
      <c r="D40" s="24">
        <v>56.236226000000002</v>
      </c>
      <c r="E40" s="24">
        <v>-92.814905999999993</v>
      </c>
      <c r="F40" s="18">
        <v>8.4</v>
      </c>
      <c r="G40" s="6">
        <v>8.5</v>
      </c>
      <c r="H40" s="6" t="s">
        <v>217</v>
      </c>
      <c r="I40" s="6" t="s">
        <v>219</v>
      </c>
      <c r="J40" s="6">
        <v>12.2</v>
      </c>
      <c r="K40" s="6">
        <v>2.4700000000000002</v>
      </c>
      <c r="L40" s="6">
        <v>20.3</v>
      </c>
      <c r="M40" s="6">
        <v>18.739999999999998</v>
      </c>
      <c r="N40" s="34">
        <v>39.03</v>
      </c>
      <c r="O40" s="155"/>
    </row>
    <row r="41" spans="1:16">
      <c r="A41" s="159" t="s">
        <v>343</v>
      </c>
      <c r="B41" s="22">
        <v>883109.84</v>
      </c>
      <c r="C41" s="22">
        <v>6249588.21</v>
      </c>
      <c r="D41" s="24">
        <v>56.236226000000002</v>
      </c>
      <c r="E41" s="24">
        <v>-92.814905999999993</v>
      </c>
      <c r="F41" s="18">
        <v>11.5</v>
      </c>
      <c r="G41" s="6">
        <v>11.6</v>
      </c>
      <c r="H41" s="6" t="s">
        <v>218</v>
      </c>
      <c r="I41" s="6" t="s">
        <v>219</v>
      </c>
      <c r="J41" s="6">
        <v>11.7</v>
      </c>
      <c r="K41" s="6">
        <v>2.5299999999999998</v>
      </c>
      <c r="L41" s="6">
        <v>18.8</v>
      </c>
      <c r="M41" s="6">
        <v>19.190000000000001</v>
      </c>
      <c r="N41" s="34">
        <v>37.99</v>
      </c>
      <c r="O41" s="155"/>
    </row>
    <row r="42" spans="1:16">
      <c r="A42" s="159" t="s">
        <v>344</v>
      </c>
      <c r="B42" s="22">
        <v>883109.84</v>
      </c>
      <c r="C42" s="22">
        <v>6249588.21</v>
      </c>
      <c r="D42" s="24">
        <v>56.236226000000002</v>
      </c>
      <c r="E42" s="24">
        <v>-92.814905999999993</v>
      </c>
      <c r="F42" s="18">
        <v>15.3</v>
      </c>
      <c r="G42" s="6">
        <v>15.4</v>
      </c>
      <c r="H42" s="6" t="s">
        <v>221</v>
      </c>
      <c r="I42" s="6" t="s">
        <v>219</v>
      </c>
      <c r="J42" s="6">
        <v>13.2</v>
      </c>
      <c r="K42" s="6">
        <v>2.88</v>
      </c>
      <c r="L42" s="6">
        <v>21.11</v>
      </c>
      <c r="M42" s="6">
        <v>21.85</v>
      </c>
      <c r="N42" s="34">
        <v>42.95</v>
      </c>
      <c r="O42" s="155"/>
    </row>
    <row r="43" spans="1:16">
      <c r="A43" s="159" t="s">
        <v>345</v>
      </c>
      <c r="B43" s="22">
        <v>883109.84</v>
      </c>
      <c r="C43" s="22">
        <v>6249588.21</v>
      </c>
      <c r="D43" s="24">
        <v>56.236226000000002</v>
      </c>
      <c r="E43" s="24">
        <v>-92.814905999999993</v>
      </c>
      <c r="F43" s="18">
        <v>16.05</v>
      </c>
      <c r="G43" s="6">
        <v>16.149999999999999</v>
      </c>
      <c r="H43" s="6" t="s">
        <v>270</v>
      </c>
      <c r="I43" s="6" t="s">
        <v>219</v>
      </c>
      <c r="J43" s="6">
        <v>15.1</v>
      </c>
      <c r="K43" s="6">
        <v>3.06</v>
      </c>
      <c r="L43" s="6">
        <v>25.11</v>
      </c>
      <c r="M43" s="6">
        <v>23.21</v>
      </c>
      <c r="N43" s="34">
        <v>48.32</v>
      </c>
      <c r="O43" s="155"/>
    </row>
    <row r="44" spans="1:16">
      <c r="A44" s="159" t="s">
        <v>348</v>
      </c>
      <c r="B44" s="78">
        <v>896020.93</v>
      </c>
      <c r="C44" s="78">
        <v>6245174.7000000002</v>
      </c>
      <c r="D44" s="24">
        <v>56.186256</v>
      </c>
      <c r="E44" s="24">
        <v>-92.614474999999999</v>
      </c>
      <c r="F44" s="18">
        <v>0.65</v>
      </c>
      <c r="G44" s="6">
        <v>0.75</v>
      </c>
      <c r="H44" s="6" t="s">
        <v>214</v>
      </c>
      <c r="I44" s="6" t="s">
        <v>219</v>
      </c>
      <c r="J44" s="6">
        <v>11.3</v>
      </c>
      <c r="K44" s="6">
        <v>2.67</v>
      </c>
      <c r="L44" s="6">
        <v>17.23</v>
      </c>
      <c r="M44" s="6">
        <v>20.25</v>
      </c>
      <c r="N44" s="34">
        <v>37.479999999999997</v>
      </c>
      <c r="O44" s="155"/>
    </row>
    <row r="45" spans="1:16">
      <c r="A45" s="159" t="s">
        <v>351</v>
      </c>
      <c r="B45" s="78">
        <v>896020.93</v>
      </c>
      <c r="C45" s="78">
        <v>6245174.7000000002</v>
      </c>
      <c r="D45" s="24">
        <v>56.186256</v>
      </c>
      <c r="E45" s="24">
        <v>-92.614474999999999</v>
      </c>
      <c r="F45" s="18">
        <v>1.95</v>
      </c>
      <c r="G45" s="6">
        <v>2.0499999999999998</v>
      </c>
      <c r="H45" s="6" t="s">
        <v>215</v>
      </c>
      <c r="I45" s="6" t="s">
        <v>219</v>
      </c>
      <c r="J45" s="6">
        <v>12.8</v>
      </c>
      <c r="K45" s="6">
        <v>2.58</v>
      </c>
      <c r="L45" s="6">
        <v>21.34</v>
      </c>
      <c r="M45" s="6">
        <v>19.57</v>
      </c>
      <c r="N45" s="34">
        <v>40.909999999999997</v>
      </c>
      <c r="O45" s="155"/>
    </row>
    <row r="46" spans="1:16">
      <c r="A46" s="159" t="s">
        <v>353</v>
      </c>
      <c r="B46" s="78">
        <v>896020.93</v>
      </c>
      <c r="C46" s="78">
        <v>6245174.7000000002</v>
      </c>
      <c r="D46" s="24">
        <v>56.186256</v>
      </c>
      <c r="E46" s="24">
        <v>-92.614474999999999</v>
      </c>
      <c r="F46" s="18">
        <v>2.95</v>
      </c>
      <c r="G46" s="6">
        <v>3.05</v>
      </c>
      <c r="H46" s="6" t="s">
        <v>216</v>
      </c>
      <c r="I46" s="6" t="s">
        <v>219</v>
      </c>
      <c r="J46" s="6">
        <v>11.8</v>
      </c>
      <c r="K46" s="6">
        <v>2.48</v>
      </c>
      <c r="L46" s="6">
        <v>19.260000000000002</v>
      </c>
      <c r="M46" s="6">
        <v>18.809999999999999</v>
      </c>
      <c r="N46" s="34">
        <v>38.07</v>
      </c>
      <c r="O46" s="155"/>
    </row>
    <row r="47" spans="1:16">
      <c r="A47" s="159" t="s">
        <v>356</v>
      </c>
      <c r="B47" s="78">
        <v>896029.91</v>
      </c>
      <c r="C47" s="78">
        <v>6245178.8899999997</v>
      </c>
      <c r="D47" s="24">
        <v>56.186286000000003</v>
      </c>
      <c r="E47" s="24">
        <v>-92.614329999999995</v>
      </c>
      <c r="F47" s="18">
        <v>4.5</v>
      </c>
      <c r="G47" s="6">
        <v>4.5999999999999996</v>
      </c>
      <c r="H47" s="6" t="s">
        <v>217</v>
      </c>
      <c r="I47" s="6" t="s">
        <v>219</v>
      </c>
      <c r="J47" s="6">
        <v>12.5</v>
      </c>
      <c r="K47" s="6">
        <v>2.64</v>
      </c>
      <c r="L47" s="6">
        <v>20.350000000000001</v>
      </c>
      <c r="M47" s="6">
        <v>20.02</v>
      </c>
      <c r="N47" s="34">
        <v>40.369999999999997</v>
      </c>
      <c r="O47" s="155"/>
    </row>
    <row r="48" spans="1:16">
      <c r="A48" s="159" t="s">
        <v>360</v>
      </c>
      <c r="B48" s="78">
        <v>896029.91</v>
      </c>
      <c r="C48" s="78">
        <v>6245178.8899999997</v>
      </c>
      <c r="D48" s="24">
        <v>56.186286000000003</v>
      </c>
      <c r="E48" s="24">
        <v>-92.614329999999995</v>
      </c>
      <c r="F48" s="18">
        <v>7.5</v>
      </c>
      <c r="G48" s="6">
        <v>7.6</v>
      </c>
      <c r="H48" s="6" t="s">
        <v>218</v>
      </c>
      <c r="I48" s="6" t="s">
        <v>219</v>
      </c>
      <c r="J48" s="6">
        <v>12.9</v>
      </c>
      <c r="K48" s="6">
        <v>2.76</v>
      </c>
      <c r="L48" s="6">
        <v>20.85</v>
      </c>
      <c r="M48" s="6">
        <v>20.94</v>
      </c>
      <c r="N48" s="34">
        <v>41.79</v>
      </c>
      <c r="O48" s="155"/>
    </row>
    <row r="49" spans="1:15">
      <c r="A49" s="159" t="s">
        <v>361</v>
      </c>
      <c r="B49" s="78">
        <v>896029.91</v>
      </c>
      <c r="C49" s="78">
        <v>6245178.8899999997</v>
      </c>
      <c r="D49" s="24">
        <v>56.186286000000003</v>
      </c>
      <c r="E49" s="24">
        <v>-92.614329999999995</v>
      </c>
      <c r="F49" s="18">
        <v>10.5</v>
      </c>
      <c r="G49" s="6">
        <v>10.6</v>
      </c>
      <c r="H49" s="6" t="s">
        <v>221</v>
      </c>
      <c r="I49" s="6" t="s">
        <v>219</v>
      </c>
      <c r="J49" s="6">
        <v>12.8</v>
      </c>
      <c r="K49" s="6">
        <v>2.64</v>
      </c>
      <c r="L49" s="6">
        <v>21.1</v>
      </c>
      <c r="M49" s="6">
        <v>20.02</v>
      </c>
      <c r="N49" s="34">
        <v>41.12</v>
      </c>
      <c r="O49" s="155"/>
    </row>
    <row r="50" spans="1:15">
      <c r="A50" s="159" t="s">
        <v>362</v>
      </c>
      <c r="B50" s="78">
        <v>896029.91</v>
      </c>
      <c r="C50" s="78">
        <v>6245178.8899999997</v>
      </c>
      <c r="D50" s="24">
        <v>56.186286000000003</v>
      </c>
      <c r="E50" s="24">
        <v>-92.614329999999995</v>
      </c>
      <c r="F50" s="18">
        <v>13.5</v>
      </c>
      <c r="G50" s="6">
        <v>13.6</v>
      </c>
      <c r="H50" s="6" t="s">
        <v>270</v>
      </c>
      <c r="I50" s="6" t="s">
        <v>219</v>
      </c>
      <c r="J50" s="6">
        <v>12.8</v>
      </c>
      <c r="K50" s="6">
        <v>2.75</v>
      </c>
      <c r="L50" s="6">
        <v>20.64</v>
      </c>
      <c r="M50" s="6">
        <v>20.86</v>
      </c>
      <c r="N50" s="34">
        <v>41.5</v>
      </c>
      <c r="O50" s="155"/>
    </row>
    <row r="51" spans="1:15">
      <c r="A51" s="159" t="s">
        <v>363</v>
      </c>
      <c r="B51" s="78">
        <v>896029.91</v>
      </c>
      <c r="C51" s="78">
        <v>6245178.8899999997</v>
      </c>
      <c r="D51" s="24">
        <v>56.186286000000003</v>
      </c>
      <c r="E51" s="24">
        <v>-92.614329999999995</v>
      </c>
      <c r="F51" s="18">
        <v>15.5</v>
      </c>
      <c r="G51" s="6">
        <v>15.6</v>
      </c>
      <c r="H51" s="6" t="s">
        <v>273</v>
      </c>
      <c r="I51" s="6" t="s">
        <v>219</v>
      </c>
      <c r="J51" s="6">
        <v>13</v>
      </c>
      <c r="K51" s="6">
        <v>2.78</v>
      </c>
      <c r="L51" s="6">
        <v>21.02</v>
      </c>
      <c r="M51" s="6">
        <v>21.09</v>
      </c>
      <c r="N51" s="34">
        <v>42.11</v>
      </c>
      <c r="O51" s="155"/>
    </row>
    <row r="52" spans="1:15">
      <c r="A52" s="159" t="s">
        <v>364</v>
      </c>
      <c r="B52" s="78">
        <v>896029.91</v>
      </c>
      <c r="C52" s="78">
        <v>6245178.8899999997</v>
      </c>
      <c r="D52" s="24">
        <v>56.186286000000003</v>
      </c>
      <c r="E52" s="24">
        <v>-92.614329999999995</v>
      </c>
      <c r="F52" s="18">
        <v>17.899999999999999</v>
      </c>
      <c r="G52" s="6">
        <v>18</v>
      </c>
      <c r="H52" s="6" t="s">
        <v>275</v>
      </c>
      <c r="I52" s="6" t="s">
        <v>219</v>
      </c>
      <c r="J52" s="6">
        <v>12.2</v>
      </c>
      <c r="K52" s="6">
        <v>2.94</v>
      </c>
      <c r="L52" s="6">
        <v>18.36</v>
      </c>
      <c r="M52" s="6">
        <v>22.3</v>
      </c>
      <c r="N52" s="34">
        <v>40.659999999999997</v>
      </c>
      <c r="O52" s="155"/>
    </row>
    <row r="53" spans="1:15">
      <c r="A53" s="159" t="s">
        <v>365</v>
      </c>
      <c r="B53" s="78">
        <v>896029.91</v>
      </c>
      <c r="C53" s="78">
        <v>6245178.8899999997</v>
      </c>
      <c r="D53" s="24">
        <v>56.186286000000003</v>
      </c>
      <c r="E53" s="24">
        <v>-92.614329999999995</v>
      </c>
      <c r="F53" s="18">
        <v>20.9</v>
      </c>
      <c r="G53" s="6">
        <v>21</v>
      </c>
      <c r="H53" s="6" t="s">
        <v>277</v>
      </c>
      <c r="I53" s="6" t="s">
        <v>219</v>
      </c>
      <c r="J53" s="6">
        <v>13</v>
      </c>
      <c r="K53" s="6">
        <v>2.76</v>
      </c>
      <c r="L53" s="6">
        <v>21.1</v>
      </c>
      <c r="M53" s="6">
        <v>20.94</v>
      </c>
      <c r="N53" s="34">
        <v>42.04</v>
      </c>
      <c r="O53" s="155"/>
    </row>
    <row r="54" spans="1:15">
      <c r="A54" s="159" t="s">
        <v>366</v>
      </c>
      <c r="B54" s="78">
        <v>896029.91</v>
      </c>
      <c r="C54" s="78">
        <v>6245178.8899999997</v>
      </c>
      <c r="D54" s="24">
        <v>56.186286000000003</v>
      </c>
      <c r="E54" s="24">
        <v>-92.614329999999995</v>
      </c>
      <c r="F54" s="18">
        <v>23.1</v>
      </c>
      <c r="G54" s="6">
        <v>23.200000000000003</v>
      </c>
      <c r="H54" s="6" t="s">
        <v>278</v>
      </c>
      <c r="I54" s="6" t="s">
        <v>219</v>
      </c>
      <c r="J54" s="6">
        <v>13.8</v>
      </c>
      <c r="K54" s="6">
        <v>3.05</v>
      </c>
      <c r="L54" s="6">
        <v>21.91</v>
      </c>
      <c r="M54" s="6">
        <v>23.13</v>
      </c>
      <c r="N54" s="34">
        <v>45.04</v>
      </c>
      <c r="O54" s="155"/>
    </row>
    <row r="55" spans="1:15">
      <c r="A55" s="159" t="s">
        <v>367</v>
      </c>
      <c r="B55" s="78">
        <v>896029.91</v>
      </c>
      <c r="C55" s="78">
        <v>6245178.8899999997</v>
      </c>
      <c r="D55" s="24">
        <v>56.186286000000003</v>
      </c>
      <c r="E55" s="24">
        <v>-92.614329999999995</v>
      </c>
      <c r="F55" s="18">
        <v>26.1</v>
      </c>
      <c r="G55" s="6">
        <v>26.200000000000003</v>
      </c>
      <c r="H55" s="6" t="s">
        <v>279</v>
      </c>
      <c r="I55" s="6" t="s">
        <v>219</v>
      </c>
      <c r="J55" s="6">
        <v>15.4</v>
      </c>
      <c r="K55" s="6">
        <v>3.12</v>
      </c>
      <c r="L55" s="6">
        <v>25.61</v>
      </c>
      <c r="M55" s="6">
        <v>23.67</v>
      </c>
      <c r="N55" s="34">
        <v>49.28</v>
      </c>
      <c r="O55" s="155"/>
    </row>
    <row r="56" spans="1:15">
      <c r="A56" s="159" t="s">
        <v>368</v>
      </c>
      <c r="B56" s="78">
        <v>896029.91</v>
      </c>
      <c r="C56" s="78">
        <v>6245178.8899999997</v>
      </c>
      <c r="D56" s="24">
        <v>56.186286000000003</v>
      </c>
      <c r="E56" s="24">
        <v>-92.614329999999995</v>
      </c>
      <c r="F56" s="18">
        <v>29.1</v>
      </c>
      <c r="G56" s="6">
        <v>29.200000000000003</v>
      </c>
      <c r="H56" s="6" t="s">
        <v>280</v>
      </c>
      <c r="I56" s="6" t="s">
        <v>219</v>
      </c>
      <c r="J56" s="6">
        <v>15</v>
      </c>
      <c r="K56" s="6">
        <v>3.15</v>
      </c>
      <c r="L56" s="6">
        <v>24.49</v>
      </c>
      <c r="M56" s="6">
        <v>23.89</v>
      </c>
      <c r="N56" s="34">
        <v>48.38</v>
      </c>
      <c r="O56" s="155"/>
    </row>
    <row r="57" spans="1:15">
      <c r="A57" s="159" t="s">
        <v>369</v>
      </c>
      <c r="B57" s="78">
        <v>896029.91</v>
      </c>
      <c r="C57" s="78">
        <v>6245178.8899999997</v>
      </c>
      <c r="D57" s="24">
        <v>56.186286000000003</v>
      </c>
      <c r="E57" s="24">
        <v>-92.614329999999995</v>
      </c>
      <c r="F57" s="18">
        <v>32.1</v>
      </c>
      <c r="G57" s="6">
        <v>32.200000000000003</v>
      </c>
      <c r="H57" s="6" t="s">
        <v>281</v>
      </c>
      <c r="I57" s="6" t="s">
        <v>219</v>
      </c>
      <c r="J57" s="6">
        <v>14.4</v>
      </c>
      <c r="K57" s="6">
        <v>3.14</v>
      </c>
      <c r="L57" s="6">
        <v>23.03</v>
      </c>
      <c r="M57" s="6">
        <v>23.82</v>
      </c>
      <c r="N57" s="34">
        <v>46.85</v>
      </c>
      <c r="O57" s="155"/>
    </row>
    <row r="58" spans="1:15">
      <c r="A58" s="159" t="s">
        <v>370</v>
      </c>
      <c r="B58" s="78">
        <v>896029.91</v>
      </c>
      <c r="C58" s="78">
        <v>6245178.8899999997</v>
      </c>
      <c r="D58" s="24">
        <v>56.186286000000003</v>
      </c>
      <c r="E58" s="24">
        <v>-92.614329999999995</v>
      </c>
      <c r="F58" s="18">
        <v>34.1</v>
      </c>
      <c r="G58" s="6">
        <v>34.200000000000003</v>
      </c>
      <c r="H58" s="6" t="s">
        <v>371</v>
      </c>
      <c r="I58" s="6" t="s">
        <v>219</v>
      </c>
      <c r="J58" s="6">
        <v>14.8</v>
      </c>
      <c r="K58" s="6">
        <v>3.12</v>
      </c>
      <c r="L58" s="6">
        <v>24.11</v>
      </c>
      <c r="M58" s="6">
        <v>23.67</v>
      </c>
      <c r="N58" s="34">
        <v>47.78</v>
      </c>
      <c r="O58" s="155"/>
    </row>
    <row r="59" spans="1:15">
      <c r="A59" s="159" t="s">
        <v>372</v>
      </c>
      <c r="B59" s="78">
        <v>896029.91</v>
      </c>
      <c r="C59" s="78">
        <v>6245178.8899999997</v>
      </c>
      <c r="D59" s="24">
        <v>56.186286000000003</v>
      </c>
      <c r="E59" s="24">
        <v>-92.614329999999995</v>
      </c>
      <c r="F59" s="18">
        <v>35.6</v>
      </c>
      <c r="G59" s="6">
        <v>35.700000000000003</v>
      </c>
      <c r="H59" s="6" t="s">
        <v>373</v>
      </c>
      <c r="I59" s="6" t="s">
        <v>219</v>
      </c>
      <c r="J59" s="6">
        <v>13.2</v>
      </c>
      <c r="K59" s="6">
        <v>3.24</v>
      </c>
      <c r="L59" s="6">
        <v>19.63</v>
      </c>
      <c r="M59" s="6">
        <v>24.58</v>
      </c>
      <c r="N59" s="34">
        <v>44.2</v>
      </c>
      <c r="O59" s="155"/>
    </row>
    <row r="60" spans="1:15">
      <c r="A60" s="159" t="s">
        <v>374</v>
      </c>
      <c r="B60" s="78">
        <v>896029.91</v>
      </c>
      <c r="C60" s="78">
        <v>6245178.8899999997</v>
      </c>
      <c r="D60" s="24">
        <v>56.186286000000003</v>
      </c>
      <c r="E60" s="24">
        <v>-92.614329999999995</v>
      </c>
      <c r="F60" s="18">
        <v>38.1</v>
      </c>
      <c r="G60" s="6">
        <v>38.200000000000003</v>
      </c>
      <c r="H60" s="6" t="s">
        <v>375</v>
      </c>
      <c r="I60" s="6" t="s">
        <v>219</v>
      </c>
      <c r="J60" s="6">
        <v>13.2</v>
      </c>
      <c r="K60" s="6">
        <v>2.65</v>
      </c>
      <c r="L60" s="6">
        <v>22.05</v>
      </c>
      <c r="M60" s="6">
        <v>20.100000000000001</v>
      </c>
      <c r="N60" s="34">
        <v>42.15</v>
      </c>
      <c r="O60" s="155"/>
    </row>
    <row r="61" spans="1:15">
      <c r="A61" s="159" t="s">
        <v>376</v>
      </c>
      <c r="B61" s="78">
        <v>896029.91</v>
      </c>
      <c r="C61" s="78">
        <v>6245178.8899999997</v>
      </c>
      <c r="D61" s="24">
        <v>56.186286000000003</v>
      </c>
      <c r="E61" s="24">
        <v>-92.614329999999995</v>
      </c>
      <c r="F61" s="18">
        <v>40.6</v>
      </c>
      <c r="G61" s="6">
        <v>40.700000000000003</v>
      </c>
      <c r="H61" s="6" t="s">
        <v>377</v>
      </c>
      <c r="I61" s="6" t="s">
        <v>219</v>
      </c>
      <c r="J61" s="6">
        <v>10.9</v>
      </c>
      <c r="K61" s="6">
        <v>2.62</v>
      </c>
      <c r="L61" s="6">
        <v>16.43</v>
      </c>
      <c r="M61" s="6">
        <v>19.87</v>
      </c>
      <c r="N61" s="34">
        <v>36.31</v>
      </c>
      <c r="O61" s="155"/>
    </row>
    <row r="62" spans="1:15">
      <c r="A62" s="159" t="s">
        <v>379</v>
      </c>
      <c r="B62" s="78">
        <v>881745.04</v>
      </c>
      <c r="C62" s="78">
        <v>6257256.5700000003</v>
      </c>
      <c r="D62" s="24">
        <v>56.305819800000002</v>
      </c>
      <c r="E62" s="24">
        <v>-92.825727499999999</v>
      </c>
      <c r="F62" s="18">
        <v>1</v>
      </c>
      <c r="G62" s="6">
        <v>1.1000000000000001</v>
      </c>
      <c r="H62" s="6" t="s">
        <v>214</v>
      </c>
      <c r="I62" s="6" t="s">
        <v>219</v>
      </c>
      <c r="J62" s="6">
        <v>13.5</v>
      </c>
      <c r="K62" s="6">
        <v>4.4400000000000004</v>
      </c>
      <c r="L62" s="6">
        <v>15.43</v>
      </c>
      <c r="M62" s="6">
        <v>33.68</v>
      </c>
      <c r="N62" s="34">
        <v>49.11</v>
      </c>
      <c r="O62" s="155"/>
    </row>
    <row r="63" spans="1:15">
      <c r="A63" s="159" t="s">
        <v>381</v>
      </c>
      <c r="B63" s="78">
        <v>881745.04</v>
      </c>
      <c r="C63" s="78">
        <v>6257256.5700000003</v>
      </c>
      <c r="D63" s="24">
        <v>56.305819800000002</v>
      </c>
      <c r="E63" s="24">
        <v>-92.825727499999999</v>
      </c>
      <c r="F63" s="18">
        <v>2.25</v>
      </c>
      <c r="G63" s="6">
        <v>2.35</v>
      </c>
      <c r="H63" s="6" t="s">
        <v>215</v>
      </c>
      <c r="I63" s="6" t="s">
        <v>219</v>
      </c>
      <c r="J63" s="6">
        <v>12.8</v>
      </c>
      <c r="K63" s="6">
        <v>3.71</v>
      </c>
      <c r="L63" s="6">
        <v>16.690000000000001</v>
      </c>
      <c r="M63" s="6">
        <v>28.14</v>
      </c>
      <c r="N63" s="34">
        <v>44.83</v>
      </c>
      <c r="O63" s="155"/>
    </row>
    <row r="64" spans="1:15">
      <c r="A64" s="159" t="s">
        <v>382</v>
      </c>
      <c r="B64" s="78">
        <v>881745.04</v>
      </c>
      <c r="C64" s="78">
        <v>6257256.5700000003</v>
      </c>
      <c r="D64" s="24">
        <v>56.305819800000002</v>
      </c>
      <c r="E64" s="24">
        <v>-92.825727499999999</v>
      </c>
      <c r="F64" s="18">
        <v>3.35</v>
      </c>
      <c r="G64" s="6">
        <v>3.45</v>
      </c>
      <c r="H64" s="6" t="s">
        <v>216</v>
      </c>
      <c r="I64" s="6" t="s">
        <v>219</v>
      </c>
      <c r="J64" s="6">
        <v>12.7</v>
      </c>
      <c r="K64" s="6">
        <v>4.13</v>
      </c>
      <c r="L64" s="6">
        <v>14.71</v>
      </c>
      <c r="M64" s="6">
        <v>31.33</v>
      </c>
      <c r="N64" s="34">
        <v>46.04</v>
      </c>
      <c r="O64" s="155"/>
    </row>
    <row r="65" spans="1:15">
      <c r="A65" s="159" t="s">
        <v>384</v>
      </c>
      <c r="B65" s="78">
        <v>881745.04</v>
      </c>
      <c r="C65" s="78">
        <v>6257256.5700000003</v>
      </c>
      <c r="D65" s="24">
        <v>56.305819800000002</v>
      </c>
      <c r="E65" s="24">
        <v>-92.825727499999999</v>
      </c>
      <c r="F65" s="18">
        <v>5.45</v>
      </c>
      <c r="G65" s="6">
        <v>5.55</v>
      </c>
      <c r="H65" s="6" t="s">
        <v>217</v>
      </c>
      <c r="I65" s="6" t="s">
        <v>219</v>
      </c>
      <c r="J65" s="6">
        <v>12</v>
      </c>
      <c r="K65" s="6">
        <v>3.19</v>
      </c>
      <c r="L65" s="6">
        <v>16.829999999999998</v>
      </c>
      <c r="M65" s="6">
        <v>24.2</v>
      </c>
      <c r="N65" s="34">
        <v>41.03</v>
      </c>
      <c r="O65" s="155"/>
    </row>
    <row r="66" spans="1:15">
      <c r="A66" s="159" t="s">
        <v>386</v>
      </c>
      <c r="B66" s="78">
        <v>881745.04</v>
      </c>
      <c r="C66" s="78">
        <v>6257256.5700000003</v>
      </c>
      <c r="D66" s="24">
        <v>56.305819800000002</v>
      </c>
      <c r="E66" s="24">
        <v>-92.825727499999999</v>
      </c>
      <c r="F66" s="18">
        <v>8.4499999999999993</v>
      </c>
      <c r="G66" s="6">
        <v>8.5500000000000007</v>
      </c>
      <c r="H66" s="6" t="s">
        <v>218</v>
      </c>
      <c r="I66" s="6" t="s">
        <v>219</v>
      </c>
      <c r="J66" s="6">
        <v>11.6</v>
      </c>
      <c r="K66" s="6">
        <v>3.05</v>
      </c>
      <c r="L66" s="6">
        <v>16.41</v>
      </c>
      <c r="M66" s="6">
        <v>23.13</v>
      </c>
      <c r="N66" s="34">
        <v>39.549999999999997</v>
      </c>
      <c r="O66" s="155"/>
    </row>
    <row r="67" spans="1:15">
      <c r="A67" s="159" t="s">
        <v>387</v>
      </c>
      <c r="B67" s="78">
        <v>881745.04</v>
      </c>
      <c r="C67" s="78">
        <v>6257256.5700000003</v>
      </c>
      <c r="D67" s="24">
        <v>56.305819800000002</v>
      </c>
      <c r="E67" s="24">
        <v>-92.825727499999999</v>
      </c>
      <c r="F67" s="18">
        <v>11.45</v>
      </c>
      <c r="G67" s="6">
        <v>11.55</v>
      </c>
      <c r="H67" s="6" t="s">
        <v>221</v>
      </c>
      <c r="I67" s="6" t="s">
        <v>219</v>
      </c>
      <c r="J67" s="6">
        <v>11.2</v>
      </c>
      <c r="K67" s="6">
        <v>3.04</v>
      </c>
      <c r="L67" s="6">
        <v>15.45</v>
      </c>
      <c r="M67" s="6">
        <v>23.06</v>
      </c>
      <c r="N67" s="34">
        <v>38.51</v>
      </c>
      <c r="O67" s="155"/>
    </row>
    <row r="68" spans="1:15">
      <c r="A68" s="159" t="s">
        <v>388</v>
      </c>
      <c r="B68" s="78">
        <v>881745.04</v>
      </c>
      <c r="C68" s="78">
        <v>6257256.5700000003</v>
      </c>
      <c r="D68" s="24">
        <v>56.305819800000002</v>
      </c>
      <c r="E68" s="24">
        <v>-92.825727499999999</v>
      </c>
      <c r="F68" s="18">
        <v>15.1</v>
      </c>
      <c r="G68" s="6">
        <v>15.2</v>
      </c>
      <c r="H68" s="6" t="s">
        <v>270</v>
      </c>
      <c r="I68" s="6" t="s">
        <v>219</v>
      </c>
      <c r="J68" s="6">
        <v>11.6</v>
      </c>
      <c r="K68" s="6">
        <v>3</v>
      </c>
      <c r="L68" s="6">
        <v>16.62</v>
      </c>
      <c r="M68" s="6">
        <v>22.76</v>
      </c>
      <c r="N68" s="34">
        <v>39.369999999999997</v>
      </c>
      <c r="O68" s="155"/>
    </row>
    <row r="69" spans="1:15">
      <c r="A69" s="159" t="s">
        <v>389</v>
      </c>
      <c r="B69" s="78">
        <v>893798.88</v>
      </c>
      <c r="C69" s="78">
        <v>6245883.9500000002</v>
      </c>
      <c r="D69" s="24">
        <v>56.194429</v>
      </c>
      <c r="E69" s="24">
        <v>-92.649010000000004</v>
      </c>
      <c r="F69" s="18">
        <v>2.9</v>
      </c>
      <c r="G69" s="6">
        <v>3.1</v>
      </c>
      <c r="H69" s="6" t="s">
        <v>214</v>
      </c>
      <c r="I69" s="6" t="s">
        <v>219</v>
      </c>
      <c r="J69" s="6">
        <v>12.9</v>
      </c>
      <c r="K69" s="6">
        <v>3.1</v>
      </c>
      <c r="L69" s="6">
        <v>19.45</v>
      </c>
      <c r="M69" s="6">
        <v>23.51</v>
      </c>
      <c r="N69" s="34">
        <v>42.97</v>
      </c>
      <c r="O69" s="155"/>
    </row>
    <row r="70" spans="1:15">
      <c r="A70" s="159" t="s">
        <v>392</v>
      </c>
      <c r="B70" s="78">
        <v>893798.88</v>
      </c>
      <c r="C70" s="78">
        <v>6245883.9500000002</v>
      </c>
      <c r="D70" s="24">
        <v>56.194429</v>
      </c>
      <c r="E70" s="24">
        <v>-92.649010000000004</v>
      </c>
      <c r="F70" s="18">
        <v>4.45</v>
      </c>
      <c r="G70" s="6">
        <v>4.55</v>
      </c>
      <c r="H70" s="6" t="s">
        <v>215</v>
      </c>
      <c r="I70" s="6" t="s">
        <v>219</v>
      </c>
      <c r="J70" s="6">
        <v>12</v>
      </c>
      <c r="K70" s="6">
        <v>2.81</v>
      </c>
      <c r="L70" s="6">
        <v>18.399999999999999</v>
      </c>
      <c r="M70" s="6">
        <v>21.31</v>
      </c>
      <c r="N70" s="34">
        <v>39.71</v>
      </c>
      <c r="O70" s="155"/>
    </row>
    <row r="71" spans="1:15">
      <c r="A71" s="159" t="s">
        <v>395</v>
      </c>
      <c r="B71" s="78">
        <v>893798.88</v>
      </c>
      <c r="C71" s="78">
        <v>6245883.9500000002</v>
      </c>
      <c r="D71" s="24">
        <v>56.194429</v>
      </c>
      <c r="E71" s="24">
        <v>-92.649010000000004</v>
      </c>
      <c r="F71" s="18">
        <v>6.95</v>
      </c>
      <c r="G71" s="6">
        <v>7.05</v>
      </c>
      <c r="H71" s="6" t="s">
        <v>216</v>
      </c>
      <c r="I71" s="6" t="s">
        <v>219</v>
      </c>
      <c r="J71" s="6">
        <v>13.6</v>
      </c>
      <c r="K71" s="6">
        <v>3.09</v>
      </c>
      <c r="L71" s="6">
        <v>21.24</v>
      </c>
      <c r="M71" s="6">
        <v>23.44</v>
      </c>
      <c r="N71" s="34">
        <v>44.68</v>
      </c>
      <c r="O71" s="155"/>
    </row>
    <row r="72" spans="1:15">
      <c r="A72" s="159" t="s">
        <v>396</v>
      </c>
      <c r="B72" s="78">
        <v>893798.88</v>
      </c>
      <c r="C72" s="78">
        <v>6245883.9500000002</v>
      </c>
      <c r="D72" s="24">
        <v>56.194429</v>
      </c>
      <c r="E72" s="24">
        <v>-92.649010000000004</v>
      </c>
      <c r="F72" s="18">
        <v>8.9499999999999993</v>
      </c>
      <c r="G72" s="6">
        <v>9.0500000000000007</v>
      </c>
      <c r="H72" s="6" t="s">
        <v>217</v>
      </c>
      <c r="I72" s="6" t="s">
        <v>219</v>
      </c>
      <c r="J72" s="6">
        <v>13</v>
      </c>
      <c r="K72" s="6">
        <v>2.62</v>
      </c>
      <c r="L72" s="6">
        <v>21.68</v>
      </c>
      <c r="M72" s="6">
        <v>19.87</v>
      </c>
      <c r="N72" s="34">
        <v>41.55</v>
      </c>
      <c r="O72" s="155"/>
    </row>
    <row r="73" spans="1:15">
      <c r="A73" s="159" t="s">
        <v>397</v>
      </c>
      <c r="B73" s="78">
        <v>893798.88</v>
      </c>
      <c r="C73" s="78">
        <v>6245883.9500000002</v>
      </c>
      <c r="D73" s="24">
        <v>56.194429</v>
      </c>
      <c r="E73" s="24">
        <v>-92.649010000000004</v>
      </c>
      <c r="F73" s="18">
        <v>10.95</v>
      </c>
      <c r="G73" s="6">
        <v>11.05</v>
      </c>
      <c r="H73" s="6" t="s">
        <v>218</v>
      </c>
      <c r="I73" s="6" t="s">
        <v>219</v>
      </c>
      <c r="J73" s="6">
        <v>12.2</v>
      </c>
      <c r="K73" s="6">
        <v>2.3199999999999998</v>
      </c>
      <c r="L73" s="6">
        <v>19.920000000000002</v>
      </c>
      <c r="M73" s="6">
        <v>17.600000000000001</v>
      </c>
      <c r="N73" s="34">
        <v>37.51</v>
      </c>
      <c r="O73" s="155"/>
    </row>
    <row r="74" spans="1:15">
      <c r="A74" s="159" t="s">
        <v>398</v>
      </c>
      <c r="B74" s="78">
        <v>893798.88</v>
      </c>
      <c r="C74" s="78">
        <v>6245883.9500000002</v>
      </c>
      <c r="D74" s="24">
        <v>56.194429</v>
      </c>
      <c r="E74" s="24">
        <v>-92.649010000000004</v>
      </c>
      <c r="F74" s="18">
        <v>12.95</v>
      </c>
      <c r="G74" s="6">
        <v>13.05</v>
      </c>
      <c r="H74" s="6" t="s">
        <v>221</v>
      </c>
      <c r="I74" s="6" t="s">
        <v>219</v>
      </c>
      <c r="J74" s="6">
        <v>12.1</v>
      </c>
      <c r="K74" s="6">
        <v>2.63</v>
      </c>
      <c r="L74" s="6">
        <v>19.64</v>
      </c>
      <c r="M74" s="6">
        <v>19.95</v>
      </c>
      <c r="N74" s="34">
        <v>39.590000000000003</v>
      </c>
      <c r="O74" s="155"/>
    </row>
    <row r="75" spans="1:15">
      <c r="A75" s="159" t="s">
        <v>399</v>
      </c>
      <c r="B75" s="78">
        <v>893798.88</v>
      </c>
      <c r="C75" s="78">
        <v>6245883.9500000002</v>
      </c>
      <c r="D75" s="24">
        <v>56.194429</v>
      </c>
      <c r="E75" s="24">
        <v>-92.649010000000004</v>
      </c>
      <c r="F75" s="18">
        <v>15.95</v>
      </c>
      <c r="G75" s="6">
        <v>16.05</v>
      </c>
      <c r="H75" s="6" t="s">
        <v>270</v>
      </c>
      <c r="I75" s="6" t="s">
        <v>219</v>
      </c>
      <c r="J75" s="6">
        <v>11.2</v>
      </c>
      <c r="K75" s="6">
        <v>2.36</v>
      </c>
      <c r="L75" s="6">
        <v>20.5</v>
      </c>
      <c r="M75" s="6">
        <v>17.899999999999999</v>
      </c>
      <c r="N75" s="34">
        <v>38.4</v>
      </c>
      <c r="O75" s="155"/>
    </row>
    <row r="76" spans="1:15">
      <c r="A76" s="159" t="s">
        <v>400</v>
      </c>
      <c r="B76" s="78">
        <v>893798.88</v>
      </c>
      <c r="C76" s="78">
        <v>6245883.9500000002</v>
      </c>
      <c r="D76" s="24">
        <v>56.194429</v>
      </c>
      <c r="E76" s="24">
        <v>-92.649010000000004</v>
      </c>
      <c r="F76" s="18">
        <v>18.95</v>
      </c>
      <c r="G76" s="6">
        <v>19.05</v>
      </c>
      <c r="H76" s="6" t="s">
        <v>273</v>
      </c>
      <c r="I76" s="6" t="s">
        <v>219</v>
      </c>
      <c r="J76" s="6">
        <v>13.8</v>
      </c>
      <c r="K76" s="6">
        <v>2.2400000000000002</v>
      </c>
      <c r="L76" s="6">
        <v>18.75</v>
      </c>
      <c r="M76" s="6">
        <v>16.989999999999998</v>
      </c>
      <c r="N76" s="34">
        <v>35.74</v>
      </c>
      <c r="O76" s="155"/>
    </row>
    <row r="77" spans="1:15">
      <c r="A77" s="159" t="s">
        <v>401</v>
      </c>
      <c r="B77" s="78">
        <v>893798.88</v>
      </c>
      <c r="C77" s="78">
        <v>6245883.9500000002</v>
      </c>
      <c r="D77" s="24">
        <v>56.194429</v>
      </c>
      <c r="E77" s="24">
        <v>-92.649010000000004</v>
      </c>
      <c r="F77" s="18">
        <v>20.95</v>
      </c>
      <c r="G77" s="6">
        <v>21.05</v>
      </c>
      <c r="H77" s="6" t="s">
        <v>275</v>
      </c>
      <c r="I77" s="6" t="s">
        <v>219</v>
      </c>
      <c r="J77" s="6">
        <v>15.4</v>
      </c>
      <c r="K77" s="6">
        <v>2.93</v>
      </c>
      <c r="L77" s="6">
        <v>22.4</v>
      </c>
      <c r="M77" s="6">
        <v>22.22</v>
      </c>
      <c r="N77" s="34">
        <v>44.62</v>
      </c>
      <c r="O77" s="155"/>
    </row>
    <row r="78" spans="1:15">
      <c r="A78" s="159" t="s">
        <v>402</v>
      </c>
      <c r="B78" s="78">
        <v>893798.88</v>
      </c>
      <c r="C78" s="78">
        <v>6245883.9500000002</v>
      </c>
      <c r="D78" s="24">
        <v>56.194429</v>
      </c>
      <c r="E78" s="24">
        <v>-92.649010000000004</v>
      </c>
      <c r="F78" s="18">
        <v>22.75</v>
      </c>
      <c r="G78" s="6">
        <v>22.85</v>
      </c>
      <c r="H78" s="6" t="s">
        <v>277</v>
      </c>
      <c r="I78" s="6" t="s">
        <v>219</v>
      </c>
      <c r="J78" s="6">
        <v>14</v>
      </c>
      <c r="K78" s="6">
        <v>3.42</v>
      </c>
      <c r="L78" s="6">
        <v>24.38</v>
      </c>
      <c r="M78" s="6">
        <v>25.94</v>
      </c>
      <c r="N78" s="34">
        <v>50.32</v>
      </c>
      <c r="O78" s="155"/>
    </row>
    <row r="79" spans="1:15">
      <c r="A79" s="159" t="s">
        <v>405</v>
      </c>
      <c r="B79" s="78">
        <v>893798.88</v>
      </c>
      <c r="C79" s="78">
        <v>6245883.9500000002</v>
      </c>
      <c r="D79" s="24">
        <v>56.194429</v>
      </c>
      <c r="E79" s="24">
        <v>-92.649010000000004</v>
      </c>
      <c r="F79" s="18">
        <v>25.05</v>
      </c>
      <c r="G79" s="6">
        <v>25.15</v>
      </c>
      <c r="H79" s="6" t="s">
        <v>278</v>
      </c>
      <c r="I79" s="6" t="s">
        <v>219</v>
      </c>
      <c r="J79" s="6">
        <v>13.2</v>
      </c>
      <c r="K79" s="6">
        <v>3.08</v>
      </c>
      <c r="L79" s="6">
        <v>22.28</v>
      </c>
      <c r="M79" s="6">
        <v>23.36</v>
      </c>
      <c r="N79" s="34">
        <v>45.64</v>
      </c>
      <c r="O79" s="155"/>
    </row>
    <row r="80" spans="1:15">
      <c r="A80" s="159" t="s">
        <v>406</v>
      </c>
      <c r="B80" s="78">
        <v>893798.88</v>
      </c>
      <c r="C80" s="78">
        <v>6245883.9500000002</v>
      </c>
      <c r="D80" s="24">
        <v>56.194429</v>
      </c>
      <c r="E80" s="24">
        <v>-92.649010000000004</v>
      </c>
      <c r="F80" s="18">
        <v>26.9</v>
      </c>
      <c r="G80" s="6">
        <v>27</v>
      </c>
      <c r="H80" s="6" t="s">
        <v>279</v>
      </c>
      <c r="I80" s="6" t="s">
        <v>219</v>
      </c>
      <c r="J80" s="6">
        <v>13</v>
      </c>
      <c r="K80" s="6">
        <v>3.1</v>
      </c>
      <c r="L80" s="6">
        <v>20.2</v>
      </c>
      <c r="M80" s="6">
        <v>23.51</v>
      </c>
      <c r="N80" s="34">
        <v>43.72</v>
      </c>
      <c r="O80" s="155"/>
    </row>
    <row r="81" spans="1:15">
      <c r="A81" s="159" t="s">
        <v>407</v>
      </c>
      <c r="B81" s="78">
        <v>893798.88</v>
      </c>
      <c r="C81" s="78">
        <v>6245883.9500000002</v>
      </c>
      <c r="D81" s="24">
        <v>56.194429</v>
      </c>
      <c r="E81" s="24">
        <v>-92.649010000000004</v>
      </c>
      <c r="F81" s="18">
        <v>28.9</v>
      </c>
      <c r="G81" s="6">
        <v>29</v>
      </c>
      <c r="H81" s="6" t="s">
        <v>280</v>
      </c>
      <c r="I81" s="6" t="s">
        <v>219</v>
      </c>
      <c r="J81" s="6">
        <v>10.9</v>
      </c>
      <c r="K81" s="6">
        <v>2.8</v>
      </c>
      <c r="L81" s="6">
        <v>20.94</v>
      </c>
      <c r="M81" s="6">
        <v>21.24</v>
      </c>
      <c r="N81" s="34">
        <v>42.18</v>
      </c>
      <c r="O81" s="155"/>
    </row>
    <row r="82" spans="1:15">
      <c r="A82" s="159" t="s">
        <v>408</v>
      </c>
      <c r="B82" s="78">
        <v>893798.88</v>
      </c>
      <c r="C82" s="78">
        <v>6245883.9500000002</v>
      </c>
      <c r="D82" s="24">
        <v>56.194429</v>
      </c>
      <c r="E82" s="24">
        <v>-92.649010000000004</v>
      </c>
      <c r="F82" s="18">
        <v>32.4</v>
      </c>
      <c r="G82" s="6">
        <v>32.5</v>
      </c>
      <c r="H82" s="6" t="s">
        <v>281</v>
      </c>
      <c r="I82" s="6" t="s">
        <v>219</v>
      </c>
      <c r="J82" s="6">
        <v>11.5</v>
      </c>
      <c r="K82" s="6">
        <v>2.4700000000000002</v>
      </c>
      <c r="L82" s="6">
        <v>17.05</v>
      </c>
      <c r="M82" s="6">
        <v>18.739999999999998</v>
      </c>
      <c r="N82" s="34">
        <v>35.79</v>
      </c>
      <c r="O82" s="155"/>
    </row>
    <row r="83" spans="1:15">
      <c r="A83" s="159" t="s">
        <v>410</v>
      </c>
      <c r="B83" s="78">
        <v>893798.88</v>
      </c>
      <c r="C83" s="78">
        <v>6245883.9500000002</v>
      </c>
      <c r="D83" s="24">
        <v>56.194429</v>
      </c>
      <c r="E83" s="24">
        <v>-92.649010000000004</v>
      </c>
      <c r="F83" s="18">
        <v>34.25</v>
      </c>
      <c r="G83" s="6">
        <v>34.35</v>
      </c>
      <c r="H83" s="6" t="s">
        <v>371</v>
      </c>
      <c r="I83" s="6" t="s">
        <v>219</v>
      </c>
      <c r="J83" s="6">
        <v>11.4</v>
      </c>
      <c r="K83" s="6">
        <v>2.67</v>
      </c>
      <c r="L83" s="6">
        <v>17.73</v>
      </c>
      <c r="M83" s="6">
        <v>20.25</v>
      </c>
      <c r="N83" s="34">
        <v>37.979999999999997</v>
      </c>
      <c r="O83" s="155"/>
    </row>
    <row r="84" spans="1:15">
      <c r="A84" s="159" t="s">
        <v>411</v>
      </c>
      <c r="B84" s="78">
        <v>893798.88</v>
      </c>
      <c r="C84" s="78">
        <v>6245883.9500000002</v>
      </c>
      <c r="D84" s="24">
        <v>56.194429</v>
      </c>
      <c r="E84" s="24">
        <v>-92.649010000000004</v>
      </c>
      <c r="F84" s="18">
        <v>37.25</v>
      </c>
      <c r="G84" s="6">
        <v>37.35</v>
      </c>
      <c r="H84" s="6" t="s">
        <v>373</v>
      </c>
      <c r="I84" s="6" t="s">
        <v>219</v>
      </c>
      <c r="J84" s="6">
        <v>12.5</v>
      </c>
      <c r="K84" s="6">
        <v>2.63</v>
      </c>
      <c r="L84" s="6">
        <v>17.64</v>
      </c>
      <c r="M84" s="6">
        <v>19.95</v>
      </c>
      <c r="N84" s="34">
        <v>37.590000000000003</v>
      </c>
      <c r="O84" s="155"/>
    </row>
    <row r="85" spans="1:15">
      <c r="A85" s="159" t="s">
        <v>412</v>
      </c>
      <c r="B85" s="78">
        <v>893798.88</v>
      </c>
      <c r="C85" s="78">
        <v>6245883.9500000002</v>
      </c>
      <c r="D85" s="24">
        <v>56.194429</v>
      </c>
      <c r="E85" s="24">
        <v>-92.649010000000004</v>
      </c>
      <c r="F85" s="18">
        <v>40.25</v>
      </c>
      <c r="G85" s="6">
        <v>40.35</v>
      </c>
      <c r="H85" s="6" t="s">
        <v>375</v>
      </c>
      <c r="I85" s="6" t="s">
        <v>219</v>
      </c>
      <c r="J85" s="6">
        <v>15.2</v>
      </c>
      <c r="K85" s="6">
        <v>2.86</v>
      </c>
      <c r="L85" s="6">
        <v>19.440000000000001</v>
      </c>
      <c r="M85" s="6">
        <v>21.69</v>
      </c>
      <c r="N85" s="34">
        <v>41.14</v>
      </c>
      <c r="O85" s="155"/>
    </row>
    <row r="86" spans="1:15">
      <c r="A86" s="160" t="s">
        <v>413</v>
      </c>
      <c r="B86" s="88">
        <v>893798.88</v>
      </c>
      <c r="C86" s="88">
        <v>6245883.9500000002</v>
      </c>
      <c r="D86" s="70">
        <v>56.194429</v>
      </c>
      <c r="E86" s="70">
        <v>-92.649010000000004</v>
      </c>
      <c r="F86" s="71">
        <v>43.25</v>
      </c>
      <c r="G86" s="68">
        <v>43.45</v>
      </c>
      <c r="H86" s="68" t="s">
        <v>377</v>
      </c>
      <c r="I86" s="68" t="s">
        <v>219</v>
      </c>
      <c r="J86" s="68">
        <v>11.8</v>
      </c>
      <c r="K86" s="68">
        <v>2.62</v>
      </c>
      <c r="L86" s="68">
        <v>27.17</v>
      </c>
      <c r="M86" s="68">
        <v>19.87</v>
      </c>
      <c r="N86" s="102">
        <v>47.05</v>
      </c>
      <c r="O86" s="155"/>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2"/>
  <sheetViews>
    <sheetView workbookViewId="0"/>
  </sheetViews>
  <sheetFormatPr defaultColWidth="9" defaultRowHeight="12.75"/>
  <cols>
    <col min="1" max="1" width="26.7109375" style="23" bestFit="1" customWidth="1"/>
    <col min="2" max="2" width="31.7109375" style="9" bestFit="1" customWidth="1"/>
    <col min="3" max="3" width="12.7109375" style="18" customWidth="1"/>
    <col min="4" max="4" width="12.85546875" style="34" customWidth="1"/>
    <col min="5" max="16384" width="9" style="9"/>
  </cols>
  <sheetData>
    <row r="1" spans="1:4" ht="22.5" customHeight="1">
      <c r="A1" s="157" t="s">
        <v>521</v>
      </c>
    </row>
    <row r="2" spans="1:4" ht="15" customHeight="1">
      <c r="A2" s="142" t="s">
        <v>99</v>
      </c>
      <c r="B2" s="51" t="s">
        <v>415</v>
      </c>
      <c r="C2" s="57" t="s">
        <v>94</v>
      </c>
      <c r="D2" s="52" t="s">
        <v>153</v>
      </c>
    </row>
    <row r="3" spans="1:4">
      <c r="A3" s="126" t="s">
        <v>451</v>
      </c>
      <c r="B3" s="4" t="s">
        <v>420</v>
      </c>
      <c r="C3" s="49">
        <v>4.93</v>
      </c>
      <c r="D3" s="49">
        <v>1.55</v>
      </c>
    </row>
    <row r="4" spans="1:4">
      <c r="A4" s="126" t="s">
        <v>451</v>
      </c>
      <c r="B4" s="4" t="s">
        <v>420</v>
      </c>
      <c r="C4" s="49">
        <v>4.96</v>
      </c>
      <c r="D4" s="49">
        <v>1.54</v>
      </c>
    </row>
    <row r="5" spans="1:4">
      <c r="A5" s="126" t="s">
        <v>451</v>
      </c>
      <c r="B5" s="4" t="s">
        <v>420</v>
      </c>
      <c r="C5" s="49">
        <v>4.96</v>
      </c>
      <c r="D5" s="49">
        <v>1.54</v>
      </c>
    </row>
    <row r="6" spans="1:4">
      <c r="A6" s="126" t="s">
        <v>451</v>
      </c>
      <c r="B6" s="4" t="s">
        <v>420</v>
      </c>
      <c r="C6" s="49">
        <v>4.97</v>
      </c>
      <c r="D6" s="49">
        <v>1.56</v>
      </c>
    </row>
    <row r="7" spans="1:4">
      <c r="A7" s="126" t="s">
        <v>451</v>
      </c>
      <c r="B7" s="4" t="s">
        <v>420</v>
      </c>
      <c r="C7" s="49">
        <v>4.97</v>
      </c>
      <c r="D7" s="49">
        <v>1.55</v>
      </c>
    </row>
    <row r="8" spans="1:4">
      <c r="A8" s="126" t="s">
        <v>451</v>
      </c>
      <c r="B8" s="4" t="s">
        <v>420</v>
      </c>
      <c r="C8" s="49">
        <v>4.9400000000000004</v>
      </c>
      <c r="D8" s="49">
        <v>1.53</v>
      </c>
    </row>
    <row r="9" spans="1:4">
      <c r="A9" s="126"/>
      <c r="B9" s="4"/>
      <c r="C9" s="49"/>
      <c r="D9" s="49"/>
    </row>
    <row r="10" spans="1:4">
      <c r="A10" s="126" t="s">
        <v>312</v>
      </c>
      <c r="B10" s="7" t="s">
        <v>421</v>
      </c>
      <c r="C10" s="49">
        <v>11.5</v>
      </c>
      <c r="D10" s="49">
        <v>2.99</v>
      </c>
    </row>
    <row r="11" spans="1:4">
      <c r="A11" s="126" t="s">
        <v>452</v>
      </c>
      <c r="B11" s="7" t="s">
        <v>422</v>
      </c>
      <c r="C11" s="49">
        <v>11</v>
      </c>
      <c r="D11" s="49">
        <v>2.82</v>
      </c>
    </row>
    <row r="12" spans="1:4">
      <c r="A12" s="126"/>
      <c r="B12" s="4"/>
      <c r="C12" s="49"/>
      <c r="D12" s="49"/>
    </row>
    <row r="13" spans="1:4">
      <c r="A13" s="126" t="s">
        <v>372</v>
      </c>
      <c r="B13" s="7" t="s">
        <v>421</v>
      </c>
      <c r="C13" s="49">
        <v>13.2</v>
      </c>
      <c r="D13" s="49">
        <v>3.24</v>
      </c>
    </row>
    <row r="14" spans="1:4">
      <c r="A14" s="126" t="s">
        <v>453</v>
      </c>
      <c r="B14" s="7" t="s">
        <v>422</v>
      </c>
      <c r="C14" s="49">
        <v>12.8</v>
      </c>
      <c r="D14" s="49">
        <v>3.12</v>
      </c>
    </row>
    <row r="15" spans="1:4">
      <c r="A15" s="126"/>
      <c r="B15" s="4"/>
      <c r="C15" s="49"/>
      <c r="D15" s="49"/>
    </row>
    <row r="16" spans="1:4">
      <c r="A16" s="126" t="s">
        <v>447</v>
      </c>
      <c r="B16" s="7" t="s">
        <v>480</v>
      </c>
      <c r="C16" s="49">
        <v>0.42</v>
      </c>
      <c r="D16" s="49">
        <v>0.32</v>
      </c>
    </row>
    <row r="17" spans="1:4">
      <c r="A17" s="126" t="s">
        <v>448</v>
      </c>
      <c r="B17" s="7" t="s">
        <v>480</v>
      </c>
      <c r="C17" s="49">
        <v>0.42</v>
      </c>
      <c r="D17" s="49">
        <v>0.32</v>
      </c>
    </row>
    <row r="18" spans="1:4">
      <c r="A18" s="126" t="s">
        <v>449</v>
      </c>
      <c r="B18" s="7" t="s">
        <v>480</v>
      </c>
      <c r="C18" s="49">
        <v>0.4</v>
      </c>
      <c r="D18" s="49">
        <v>0.3</v>
      </c>
    </row>
    <row r="19" spans="1:4">
      <c r="A19" s="161" t="s">
        <v>450</v>
      </c>
      <c r="B19" s="69" t="s">
        <v>480</v>
      </c>
      <c r="C19" s="73">
        <v>0.43</v>
      </c>
      <c r="D19" s="73">
        <v>0.32</v>
      </c>
    </row>
    <row r="20" spans="1:4">
      <c r="A20" s="126"/>
      <c r="B20" s="4"/>
      <c r="C20" s="49"/>
      <c r="D20" s="49"/>
    </row>
    <row r="21" spans="1:4">
      <c r="C21" s="9"/>
      <c r="D21" s="9"/>
    </row>
    <row r="22" spans="1:4">
      <c r="C22" s="9"/>
      <c r="D22" s="9"/>
    </row>
    <row r="23" spans="1:4">
      <c r="C23" s="9"/>
      <c r="D23" s="9"/>
    </row>
    <row r="24" spans="1:4">
      <c r="C24" s="9"/>
      <c r="D24" s="9"/>
    </row>
    <row r="25" spans="1:4">
      <c r="C25" s="9"/>
      <c r="D25" s="9"/>
    </row>
    <row r="26" spans="1:4">
      <c r="C26" s="9"/>
      <c r="D26" s="9"/>
    </row>
    <row r="27" spans="1:4">
      <c r="C27" s="9"/>
      <c r="D27" s="9"/>
    </row>
    <row r="28" spans="1:4">
      <c r="C28" s="9"/>
      <c r="D28" s="9"/>
    </row>
    <row r="29" spans="1:4">
      <c r="C29" s="9"/>
      <c r="D29" s="9"/>
    </row>
    <row r="30" spans="1:4">
      <c r="C30" s="9"/>
      <c r="D30" s="9"/>
    </row>
    <row r="31" spans="1:4">
      <c r="C31" s="9"/>
      <c r="D31" s="9"/>
    </row>
    <row r="32" spans="1:4">
      <c r="C32" s="9"/>
      <c r="D32" s="9"/>
    </row>
    <row r="33" spans="1:1" s="9" customFormat="1">
      <c r="A33" s="23"/>
    </row>
    <row r="34" spans="1:1" s="9" customFormat="1">
      <c r="A34" s="23"/>
    </row>
    <row r="35" spans="1:1" s="9" customFormat="1">
      <c r="A35" s="23"/>
    </row>
    <row r="36" spans="1:1" s="9" customFormat="1">
      <c r="A36" s="23"/>
    </row>
    <row r="37" spans="1:1" s="9" customFormat="1">
      <c r="A37" s="23"/>
    </row>
    <row r="38" spans="1:1" s="9" customFormat="1">
      <c r="A38" s="23"/>
    </row>
    <row r="39" spans="1:1" s="9" customFormat="1">
      <c r="A39" s="23"/>
    </row>
    <row r="40" spans="1:1" s="9" customFormat="1">
      <c r="A40" s="23"/>
    </row>
    <row r="41" spans="1:1" s="9" customFormat="1">
      <c r="A41" s="23"/>
    </row>
    <row r="42" spans="1:1" s="9" customFormat="1">
      <c r="A42" s="23"/>
    </row>
    <row r="43" spans="1:1" s="9" customFormat="1">
      <c r="A43" s="23"/>
    </row>
    <row r="44" spans="1:1" s="9" customFormat="1">
      <c r="A44" s="23"/>
    </row>
    <row r="45" spans="1:1" s="9" customFormat="1">
      <c r="A45" s="23"/>
    </row>
    <row r="46" spans="1:1" s="9" customFormat="1">
      <c r="A46" s="23"/>
    </row>
    <row r="47" spans="1:1" s="9" customFormat="1">
      <c r="A47" s="23"/>
    </row>
    <row r="48" spans="1:1" s="9" customFormat="1">
      <c r="A48" s="23"/>
    </row>
    <row r="49" spans="1:1" s="9" customFormat="1">
      <c r="A49" s="23"/>
    </row>
    <row r="50" spans="1:1" s="9" customFormat="1">
      <c r="A50" s="23"/>
    </row>
    <row r="51" spans="1:1" s="9" customFormat="1">
      <c r="A51" s="23"/>
    </row>
    <row r="52" spans="1:1" s="9" customFormat="1">
      <c r="A52" s="23"/>
    </row>
    <row r="53" spans="1:1" s="9" customFormat="1">
      <c r="A53" s="23"/>
    </row>
    <row r="54" spans="1:1" s="9" customFormat="1">
      <c r="A54" s="23"/>
    </row>
    <row r="55" spans="1:1" s="9" customFormat="1">
      <c r="A55" s="23"/>
    </row>
    <row r="56" spans="1:1" s="9" customFormat="1">
      <c r="A56" s="23"/>
    </row>
    <row r="57" spans="1:1" s="9" customFormat="1">
      <c r="A57" s="23"/>
    </row>
    <row r="58" spans="1:1" s="9" customFormat="1">
      <c r="A58" s="23"/>
    </row>
    <row r="59" spans="1:1" s="9" customFormat="1">
      <c r="A59" s="23"/>
    </row>
    <row r="60" spans="1:1" s="9" customFormat="1">
      <c r="A60" s="23"/>
    </row>
    <row r="61" spans="1:1" s="9" customFormat="1">
      <c r="A61" s="23"/>
    </row>
    <row r="62" spans="1:1" s="9" customFormat="1">
      <c r="A62" s="23"/>
    </row>
    <row r="63" spans="1:1" s="9" customFormat="1">
      <c r="A63" s="23"/>
    </row>
    <row r="64" spans="1:1" s="9" customFormat="1">
      <c r="A64" s="23"/>
    </row>
    <row r="65" spans="1:1" s="9" customFormat="1">
      <c r="A65" s="23"/>
    </row>
    <row r="66" spans="1:1" s="9" customFormat="1">
      <c r="A66" s="23"/>
    </row>
    <row r="67" spans="1:1" s="9" customFormat="1">
      <c r="A67" s="23"/>
    </row>
    <row r="68" spans="1:1" s="9" customFormat="1">
      <c r="A68" s="23"/>
    </row>
    <row r="69" spans="1:1" s="9" customFormat="1">
      <c r="A69" s="23"/>
    </row>
    <row r="70" spans="1:1" s="9" customFormat="1">
      <c r="A70" s="23"/>
    </row>
    <row r="71" spans="1:1" s="9" customFormat="1">
      <c r="A71" s="23"/>
    </row>
    <row r="72" spans="1:1" s="9" customFormat="1">
      <c r="A72" s="23"/>
    </row>
    <row r="73" spans="1:1" s="9" customFormat="1">
      <c r="A73" s="23"/>
    </row>
    <row r="74" spans="1:1" s="9" customFormat="1">
      <c r="A74" s="23"/>
    </row>
    <row r="75" spans="1:1" s="9" customFormat="1">
      <c r="A75" s="23"/>
    </row>
    <row r="76" spans="1:1" s="9" customFormat="1">
      <c r="A76" s="23"/>
    </row>
    <row r="77" spans="1:1" s="9" customFormat="1">
      <c r="A77" s="23"/>
    </row>
    <row r="78" spans="1:1" s="9" customFormat="1">
      <c r="A78" s="23"/>
    </row>
    <row r="79" spans="1:1" s="9" customFormat="1">
      <c r="A79" s="23"/>
    </row>
    <row r="80" spans="1:1" s="9" customFormat="1">
      <c r="A80" s="23"/>
    </row>
    <row r="81" spans="3:4">
      <c r="C81" s="9"/>
      <c r="D81" s="9"/>
    </row>
    <row r="82" spans="3:4">
      <c r="C82" s="9"/>
      <c r="D82" s="9"/>
    </row>
    <row r="83" spans="3:4">
      <c r="C83" s="9"/>
      <c r="D83" s="9"/>
    </row>
    <row r="84" spans="3:4">
      <c r="C84" s="9"/>
      <c r="D84" s="9"/>
    </row>
    <row r="85" spans="3:4">
      <c r="C85" s="9"/>
      <c r="D85" s="9"/>
    </row>
    <row r="86" spans="3:4">
      <c r="C86" s="9"/>
      <c r="D86" s="9"/>
    </row>
    <row r="87" spans="3:4">
      <c r="C87" s="9"/>
      <c r="D87" s="9"/>
    </row>
    <row r="88" spans="3:4">
      <c r="C88" s="9"/>
      <c r="D88" s="9"/>
    </row>
    <row r="89" spans="3:4">
      <c r="C89" s="9"/>
      <c r="D89" s="9"/>
    </row>
    <row r="90" spans="3:4">
      <c r="C90" s="9"/>
      <c r="D90" s="9"/>
    </row>
    <row r="91" spans="3:4">
      <c r="C91" s="9"/>
      <c r="D91" s="9"/>
    </row>
    <row r="92" spans="3:4">
      <c r="C92" s="9"/>
      <c r="D92" s="9"/>
    </row>
    <row r="93" spans="3:4">
      <c r="C93" s="9"/>
      <c r="D93" s="9"/>
    </row>
    <row r="94" spans="3:4">
      <c r="C94" s="9"/>
      <c r="D94" s="9"/>
    </row>
    <row r="95" spans="3:4">
      <c r="C95" s="9"/>
      <c r="D95" s="9"/>
    </row>
    <row r="96" spans="3:4">
      <c r="C96" s="9" t="s">
        <v>232</v>
      </c>
      <c r="D96" s="9"/>
    </row>
    <row r="97" spans="3:4">
      <c r="C97" s="9"/>
      <c r="D97" s="9"/>
    </row>
    <row r="98" spans="3:4">
      <c r="C98" s="9"/>
      <c r="D98" s="9"/>
    </row>
    <row r="99" spans="3:4">
      <c r="C99" s="9" t="s">
        <v>232</v>
      </c>
      <c r="D99" s="9"/>
    </row>
    <row r="100" spans="3:4">
      <c r="C100" s="9"/>
      <c r="D100" s="9"/>
    </row>
    <row r="101" spans="3:4">
      <c r="C101" s="9"/>
      <c r="D101" s="9"/>
    </row>
    <row r="102" spans="3:4">
      <c r="C102" s="9"/>
      <c r="D102" s="9"/>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4DB23-E588-40BC-BF73-A6BC9C7F155D}">
  <dimension ref="A1:C89"/>
  <sheetViews>
    <sheetView workbookViewId="0"/>
  </sheetViews>
  <sheetFormatPr defaultColWidth="9" defaultRowHeight="12.75"/>
  <cols>
    <col min="1" max="1" width="26.7109375" style="21" bestFit="1" customWidth="1"/>
    <col min="2" max="2" width="12.7109375" style="94" customWidth="1"/>
    <col min="3" max="3" width="12.85546875" style="48" customWidth="1"/>
    <col min="4" max="16384" width="9" style="47"/>
  </cols>
  <sheetData>
    <row r="1" spans="1:3" ht="22.5" customHeight="1">
      <c r="A1" s="162" t="s">
        <v>522</v>
      </c>
    </row>
    <row r="2" spans="1:3" ht="15" customHeight="1">
      <c r="A2" s="163" t="s">
        <v>99</v>
      </c>
      <c r="B2" s="95" t="s">
        <v>94</v>
      </c>
      <c r="C2" s="96" t="s">
        <v>153</v>
      </c>
    </row>
    <row r="3" spans="1:3">
      <c r="A3" s="164" t="s">
        <v>447</v>
      </c>
      <c r="B3" s="77">
        <v>0.42</v>
      </c>
      <c r="C3" s="77">
        <v>0.32</v>
      </c>
    </row>
    <row r="4" spans="1:3">
      <c r="A4" s="164" t="s">
        <v>448</v>
      </c>
      <c r="B4" s="77">
        <v>0.42</v>
      </c>
      <c r="C4" s="77">
        <v>0.32</v>
      </c>
    </row>
    <row r="5" spans="1:3">
      <c r="A5" s="164" t="s">
        <v>449</v>
      </c>
      <c r="B5" s="77">
        <v>0.4</v>
      </c>
      <c r="C5" s="77">
        <v>0.3</v>
      </c>
    </row>
    <row r="6" spans="1:3">
      <c r="A6" s="165" t="s">
        <v>450</v>
      </c>
      <c r="B6" s="90">
        <v>0.43</v>
      </c>
      <c r="C6" s="90">
        <v>0.32</v>
      </c>
    </row>
    <row r="7" spans="1:3">
      <c r="A7" s="164" t="s">
        <v>457</v>
      </c>
      <c r="B7" s="77">
        <f>AVERAGE(B3:B6)</f>
        <v>0.41749999999999998</v>
      </c>
      <c r="C7" s="77">
        <f>AVERAGE(C3:C6)</f>
        <v>0.315</v>
      </c>
    </row>
    <row r="8" spans="1:3">
      <c r="A8" s="164" t="s">
        <v>458</v>
      </c>
      <c r="B8" s="77">
        <f>_xlfn.STDEV.S(B3:B6)</f>
        <v>1.2583057392117901E-2</v>
      </c>
      <c r="C8" s="77">
        <f>_xlfn.STDEV.S(C3:C6)</f>
        <v>1.0000000000000009E-2</v>
      </c>
    </row>
    <row r="9" spans="1:3" ht="15">
      <c r="A9" s="165" t="s">
        <v>468</v>
      </c>
      <c r="B9" s="90">
        <f>100*(B8/B7)</f>
        <v>3.0139059621839284</v>
      </c>
      <c r="C9" s="90">
        <f>100*(C8/C7)</f>
        <v>3.1746031746031771</v>
      </c>
    </row>
    <row r="10" spans="1:3" ht="15">
      <c r="A10" s="23" t="s">
        <v>523</v>
      </c>
      <c r="B10" s="47"/>
      <c r="C10" s="47"/>
    </row>
    <row r="11" spans="1:3">
      <c r="B11" s="47"/>
      <c r="C11" s="47"/>
    </row>
    <row r="12" spans="1:3">
      <c r="B12" s="47"/>
      <c r="C12" s="47"/>
    </row>
    <row r="13" spans="1:3">
      <c r="B13" s="47"/>
      <c r="C13" s="47"/>
    </row>
    <row r="14" spans="1:3">
      <c r="B14" s="47"/>
      <c r="C14" s="47"/>
    </row>
    <row r="15" spans="1:3">
      <c r="B15" s="47"/>
      <c r="C15" s="47"/>
    </row>
    <row r="16" spans="1:3">
      <c r="B16" s="47"/>
      <c r="C16" s="47"/>
    </row>
    <row r="17" spans="1:1" s="47" customFormat="1">
      <c r="A17" s="21"/>
    </row>
    <row r="18" spans="1:1" s="47" customFormat="1">
      <c r="A18" s="21"/>
    </row>
    <row r="19" spans="1:1" s="47" customFormat="1">
      <c r="A19" s="21"/>
    </row>
    <row r="20" spans="1:1" s="47" customFormat="1">
      <c r="A20" s="21"/>
    </row>
    <row r="21" spans="1:1" s="47" customFormat="1">
      <c r="A21" s="21"/>
    </row>
    <row r="22" spans="1:1" s="47" customFormat="1">
      <c r="A22" s="21"/>
    </row>
    <row r="23" spans="1:1" s="47" customFormat="1">
      <c r="A23" s="21"/>
    </row>
    <row r="24" spans="1:1" s="47" customFormat="1">
      <c r="A24" s="21"/>
    </row>
    <row r="25" spans="1:1" s="47" customFormat="1">
      <c r="A25" s="21"/>
    </row>
    <row r="26" spans="1:1" s="47" customFormat="1">
      <c r="A26" s="21"/>
    </row>
    <row r="27" spans="1:1" s="47" customFormat="1">
      <c r="A27" s="21"/>
    </row>
    <row r="28" spans="1:1" s="47" customFormat="1">
      <c r="A28" s="21"/>
    </row>
    <row r="29" spans="1:1" s="47" customFormat="1">
      <c r="A29" s="21"/>
    </row>
    <row r="30" spans="1:1" s="47" customFormat="1">
      <c r="A30" s="21"/>
    </row>
    <row r="31" spans="1:1" s="47" customFormat="1">
      <c r="A31" s="21"/>
    </row>
    <row r="32" spans="1:1" s="47" customFormat="1">
      <c r="A32" s="21"/>
    </row>
    <row r="33" spans="1:1" s="47" customFormat="1">
      <c r="A33" s="21"/>
    </row>
    <row r="34" spans="1:1" s="47" customFormat="1">
      <c r="A34" s="21"/>
    </row>
    <row r="35" spans="1:1" s="47" customFormat="1">
      <c r="A35" s="21"/>
    </row>
    <row r="36" spans="1:1" s="47" customFormat="1">
      <c r="A36" s="21"/>
    </row>
    <row r="37" spans="1:1" s="47" customFormat="1">
      <c r="A37" s="21"/>
    </row>
    <row r="38" spans="1:1" s="47" customFormat="1">
      <c r="A38" s="21"/>
    </row>
    <row r="39" spans="1:1" s="47" customFormat="1">
      <c r="A39" s="21"/>
    </row>
    <row r="40" spans="1:1" s="47" customFormat="1">
      <c r="A40" s="21"/>
    </row>
    <row r="41" spans="1:1" s="47" customFormat="1">
      <c r="A41" s="21"/>
    </row>
    <row r="42" spans="1:1" s="47" customFormat="1">
      <c r="A42" s="21"/>
    </row>
    <row r="43" spans="1:1" s="47" customFormat="1">
      <c r="A43" s="21"/>
    </row>
    <row r="44" spans="1:1" s="47" customFormat="1">
      <c r="A44" s="21"/>
    </row>
    <row r="45" spans="1:1" s="47" customFormat="1">
      <c r="A45" s="21"/>
    </row>
    <row r="46" spans="1:1" s="47" customFormat="1">
      <c r="A46" s="21"/>
    </row>
    <row r="47" spans="1:1" s="47" customFormat="1">
      <c r="A47" s="21"/>
    </row>
    <row r="48" spans="1:1" s="47" customFormat="1">
      <c r="A48" s="21"/>
    </row>
    <row r="49" spans="1:1" s="47" customFormat="1">
      <c r="A49" s="21"/>
    </row>
    <row r="50" spans="1:1" s="47" customFormat="1">
      <c r="A50" s="21"/>
    </row>
    <row r="51" spans="1:1" s="47" customFormat="1">
      <c r="A51" s="21"/>
    </row>
    <row r="52" spans="1:1" s="47" customFormat="1">
      <c r="A52" s="21"/>
    </row>
    <row r="53" spans="1:1" s="47" customFormat="1">
      <c r="A53" s="21"/>
    </row>
    <row r="54" spans="1:1" s="47" customFormat="1">
      <c r="A54" s="21"/>
    </row>
    <row r="55" spans="1:1" s="47" customFormat="1">
      <c r="A55" s="21"/>
    </row>
    <row r="56" spans="1:1" s="47" customFormat="1">
      <c r="A56" s="21"/>
    </row>
    <row r="57" spans="1:1" s="47" customFormat="1">
      <c r="A57" s="21"/>
    </row>
    <row r="58" spans="1:1" s="47" customFormat="1">
      <c r="A58" s="21"/>
    </row>
    <row r="59" spans="1:1" s="47" customFormat="1">
      <c r="A59" s="21"/>
    </row>
    <row r="60" spans="1:1" s="47" customFormat="1">
      <c r="A60" s="21"/>
    </row>
    <row r="61" spans="1:1" s="47" customFormat="1">
      <c r="A61" s="21"/>
    </row>
    <row r="62" spans="1:1" s="47" customFormat="1">
      <c r="A62" s="21"/>
    </row>
    <row r="63" spans="1:1" s="47" customFormat="1">
      <c r="A63" s="21"/>
    </row>
    <row r="64" spans="1:1" s="47" customFormat="1">
      <c r="A64" s="21"/>
    </row>
    <row r="65" spans="1:1" s="47" customFormat="1">
      <c r="A65" s="21"/>
    </row>
    <row r="66" spans="1:1" s="47" customFormat="1">
      <c r="A66" s="21"/>
    </row>
    <row r="67" spans="1:1" s="47" customFormat="1">
      <c r="A67" s="21"/>
    </row>
    <row r="68" spans="1:1" s="47" customFormat="1">
      <c r="A68" s="21"/>
    </row>
    <row r="69" spans="1:1" s="47" customFormat="1">
      <c r="A69" s="21"/>
    </row>
    <row r="70" spans="1:1" s="47" customFormat="1">
      <c r="A70" s="21"/>
    </row>
    <row r="71" spans="1:1" s="47" customFormat="1">
      <c r="A71" s="21"/>
    </row>
    <row r="72" spans="1:1" s="47" customFormat="1">
      <c r="A72" s="21"/>
    </row>
    <row r="73" spans="1:1" s="47" customFormat="1">
      <c r="A73" s="21"/>
    </row>
    <row r="74" spans="1:1" s="47" customFormat="1">
      <c r="A74" s="21"/>
    </row>
    <row r="75" spans="1:1" s="47" customFormat="1">
      <c r="A75" s="21"/>
    </row>
    <row r="76" spans="1:1" s="47" customFormat="1">
      <c r="A76" s="21"/>
    </row>
    <row r="77" spans="1:1" s="47" customFormat="1">
      <c r="A77" s="21"/>
    </row>
    <row r="78" spans="1:1" s="47" customFormat="1">
      <c r="A78" s="21"/>
    </row>
    <row r="79" spans="1:1" s="47" customFormat="1">
      <c r="A79" s="21"/>
    </row>
    <row r="80" spans="1:1" s="47" customFormat="1">
      <c r="A80" s="21"/>
    </row>
    <row r="81" spans="2:3">
      <c r="B81" s="47"/>
      <c r="C81" s="47"/>
    </row>
    <row r="82" spans="2:3">
      <c r="B82" s="47"/>
      <c r="C82" s="47"/>
    </row>
    <row r="83" spans="2:3">
      <c r="B83" s="47" t="s">
        <v>232</v>
      </c>
      <c r="C83" s="47"/>
    </row>
    <row r="84" spans="2:3">
      <c r="B84" s="47"/>
      <c r="C84" s="47"/>
    </row>
    <row r="85" spans="2:3">
      <c r="B85" s="47"/>
      <c r="C85" s="47"/>
    </row>
    <row r="86" spans="2:3">
      <c r="B86" s="47" t="s">
        <v>232</v>
      </c>
      <c r="C86" s="47"/>
    </row>
    <row r="87" spans="2:3">
      <c r="B87" s="47"/>
      <c r="C87" s="47"/>
    </row>
    <row r="88" spans="2:3">
      <c r="B88" s="47"/>
      <c r="C88" s="47"/>
    </row>
    <row r="89" spans="2:3">
      <c r="B89" s="47"/>
      <c r="C89" s="47"/>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59"/>
  <sheetViews>
    <sheetView workbookViewId="0">
      <selection sqref="A1:D1"/>
    </sheetView>
  </sheetViews>
  <sheetFormatPr defaultColWidth="9" defaultRowHeight="12.75"/>
  <cols>
    <col min="1" max="1" width="14.7109375" style="9" customWidth="1"/>
    <col min="2" max="2" width="9.140625" style="9"/>
    <col min="3" max="3" width="15" style="9" customWidth="1"/>
    <col min="4" max="4" width="9" style="9" customWidth="1"/>
    <col min="5" max="16384" width="9" style="9"/>
  </cols>
  <sheetData>
    <row r="1" spans="1:4" ht="40.5" customHeight="1">
      <c r="A1" s="188" t="s">
        <v>524</v>
      </c>
      <c r="B1" s="188"/>
      <c r="C1" s="188"/>
      <c r="D1" s="188"/>
    </row>
    <row r="2" spans="1:4">
      <c r="A2" s="167" t="s">
        <v>64</v>
      </c>
      <c r="B2" s="98" t="s">
        <v>56</v>
      </c>
      <c r="C2" s="98" t="s">
        <v>65</v>
      </c>
      <c r="D2" s="98" t="s">
        <v>66</v>
      </c>
    </row>
    <row r="3" spans="1:4">
      <c r="A3" s="36" t="s">
        <v>130</v>
      </c>
      <c r="B3" s="4" t="s">
        <v>67</v>
      </c>
      <c r="C3" s="4">
        <v>0.01</v>
      </c>
      <c r="D3" s="4" t="s">
        <v>68</v>
      </c>
    </row>
    <row r="4" spans="1:4" ht="14.25">
      <c r="A4" s="36" t="s">
        <v>428</v>
      </c>
      <c r="B4" s="6" t="s">
        <v>429</v>
      </c>
      <c r="C4" s="4">
        <v>0.01</v>
      </c>
      <c r="D4" s="4" t="s">
        <v>91</v>
      </c>
    </row>
    <row r="5" spans="1:4">
      <c r="A5" s="36" t="s">
        <v>130</v>
      </c>
      <c r="B5" s="4" t="s">
        <v>69</v>
      </c>
      <c r="C5" s="4">
        <v>0.01</v>
      </c>
      <c r="D5" s="4" t="s">
        <v>68</v>
      </c>
    </row>
    <row r="6" spans="1:4">
      <c r="A6" s="36" t="s">
        <v>130</v>
      </c>
      <c r="B6" s="4" t="s">
        <v>178</v>
      </c>
      <c r="C6" s="4">
        <v>0.01</v>
      </c>
      <c r="D6" s="4" t="s">
        <v>68</v>
      </c>
    </row>
    <row r="7" spans="1:4">
      <c r="A7" s="36" t="s">
        <v>428</v>
      </c>
      <c r="B7" s="4" t="s">
        <v>95</v>
      </c>
      <c r="C7" s="4">
        <v>1</v>
      </c>
      <c r="D7" s="4" t="s">
        <v>68</v>
      </c>
    </row>
    <row r="8" spans="1:4">
      <c r="A8" s="36" t="s">
        <v>130</v>
      </c>
      <c r="B8" s="4" t="s">
        <v>111</v>
      </c>
      <c r="C8" s="4">
        <v>0.01</v>
      </c>
      <c r="D8" s="4" t="s">
        <v>68</v>
      </c>
    </row>
    <row r="9" spans="1:4">
      <c r="A9" s="36" t="s">
        <v>130</v>
      </c>
      <c r="B9" s="4" t="s">
        <v>129</v>
      </c>
      <c r="C9" s="4">
        <v>0.01</v>
      </c>
      <c r="D9" s="4" t="s">
        <v>68</v>
      </c>
    </row>
    <row r="10" spans="1:4">
      <c r="A10" s="36" t="s">
        <v>428</v>
      </c>
      <c r="B10" s="4" t="s">
        <v>165</v>
      </c>
      <c r="C10" s="4">
        <v>0.01</v>
      </c>
      <c r="D10" s="4" t="s">
        <v>91</v>
      </c>
    </row>
    <row r="11" spans="1:4">
      <c r="A11" s="36" t="s">
        <v>130</v>
      </c>
      <c r="B11" s="4" t="s">
        <v>126</v>
      </c>
      <c r="C11" s="4">
        <v>0.01</v>
      </c>
      <c r="D11" s="4" t="s">
        <v>68</v>
      </c>
    </row>
    <row r="12" spans="1:4">
      <c r="A12" s="36" t="s">
        <v>428</v>
      </c>
      <c r="B12" s="4" t="s">
        <v>70</v>
      </c>
      <c r="C12" s="4">
        <v>1</v>
      </c>
      <c r="D12" s="4" t="s">
        <v>68</v>
      </c>
    </row>
    <row r="13" spans="1:4">
      <c r="A13" s="36" t="s">
        <v>130</v>
      </c>
      <c r="B13" s="4" t="s">
        <v>71</v>
      </c>
      <c r="C13" s="4">
        <v>0.01</v>
      </c>
      <c r="D13" s="4" t="s">
        <v>68</v>
      </c>
    </row>
    <row r="14" spans="1:4">
      <c r="A14" s="36" t="s">
        <v>428</v>
      </c>
      <c r="B14" s="4" t="s">
        <v>97</v>
      </c>
      <c r="C14" s="4">
        <v>1</v>
      </c>
      <c r="D14" s="4" t="s">
        <v>68</v>
      </c>
    </row>
    <row r="15" spans="1:4">
      <c r="A15" s="36" t="s">
        <v>130</v>
      </c>
      <c r="B15" s="4" t="s">
        <v>72</v>
      </c>
      <c r="C15" s="4">
        <v>0.01</v>
      </c>
      <c r="D15" s="4" t="s">
        <v>68</v>
      </c>
    </row>
    <row r="16" spans="1:4">
      <c r="A16" s="36" t="s">
        <v>130</v>
      </c>
      <c r="B16" s="4" t="s">
        <v>114</v>
      </c>
      <c r="C16" s="4">
        <v>0.01</v>
      </c>
      <c r="D16" s="4" t="s">
        <v>68</v>
      </c>
    </row>
    <row r="17" spans="1:4">
      <c r="A17" s="36" t="s">
        <v>130</v>
      </c>
      <c r="B17" s="4" t="s">
        <v>121</v>
      </c>
      <c r="C17" s="4">
        <v>0.01</v>
      </c>
      <c r="D17" s="4" t="s">
        <v>68</v>
      </c>
    </row>
    <row r="18" spans="1:4">
      <c r="A18" s="36" t="s">
        <v>130</v>
      </c>
      <c r="B18" s="4" t="s">
        <v>123</v>
      </c>
      <c r="C18" s="4">
        <v>0.01</v>
      </c>
      <c r="D18" s="4" t="s">
        <v>68</v>
      </c>
    </row>
    <row r="19" spans="1:4">
      <c r="A19" s="36" t="s">
        <v>130</v>
      </c>
      <c r="B19" s="4" t="s">
        <v>73</v>
      </c>
      <c r="C19" s="4">
        <v>0.01</v>
      </c>
      <c r="D19" s="4" t="s">
        <v>68</v>
      </c>
    </row>
    <row r="20" spans="1:4" ht="14.25">
      <c r="A20" s="36" t="s">
        <v>428</v>
      </c>
      <c r="B20" s="6" t="s">
        <v>430</v>
      </c>
      <c r="C20" s="4">
        <v>0.01</v>
      </c>
      <c r="D20" s="4" t="s">
        <v>91</v>
      </c>
    </row>
    <row r="21" spans="1:4">
      <c r="A21" s="36" t="s">
        <v>130</v>
      </c>
      <c r="B21" s="4" t="s">
        <v>115</v>
      </c>
      <c r="C21" s="4">
        <v>0.01</v>
      </c>
      <c r="D21" s="4" t="s">
        <v>68</v>
      </c>
    </row>
    <row r="22" spans="1:4">
      <c r="A22" s="36" t="s">
        <v>130</v>
      </c>
      <c r="B22" s="4" t="s">
        <v>120</v>
      </c>
      <c r="C22" s="4">
        <v>0.01</v>
      </c>
      <c r="D22" s="4" t="s">
        <v>68</v>
      </c>
    </row>
    <row r="23" spans="1:4">
      <c r="A23" s="36" t="s">
        <v>130</v>
      </c>
      <c r="B23" s="4" t="s">
        <v>116</v>
      </c>
      <c r="C23" s="4">
        <v>0.01</v>
      </c>
      <c r="D23" s="4" t="s">
        <v>68</v>
      </c>
    </row>
    <row r="24" spans="1:4" ht="13.5" customHeight="1">
      <c r="A24" s="36" t="s">
        <v>130</v>
      </c>
      <c r="B24" s="4" t="s">
        <v>74</v>
      </c>
      <c r="C24" s="4">
        <v>0.01</v>
      </c>
      <c r="D24" s="4" t="s">
        <v>68</v>
      </c>
    </row>
    <row r="25" spans="1:4">
      <c r="A25" s="36" t="s">
        <v>130</v>
      </c>
      <c r="B25" s="4" t="s">
        <v>75</v>
      </c>
      <c r="C25" s="4">
        <v>0.01</v>
      </c>
      <c r="D25" s="4" t="s">
        <v>68</v>
      </c>
    </row>
    <row r="26" spans="1:4">
      <c r="A26" s="36" t="s">
        <v>130</v>
      </c>
      <c r="B26" s="4" t="s">
        <v>122</v>
      </c>
      <c r="C26" s="4">
        <v>0.01</v>
      </c>
      <c r="D26" s="4" t="s">
        <v>68</v>
      </c>
    </row>
    <row r="27" spans="1:4" ht="14.25">
      <c r="A27" s="36" t="s">
        <v>428</v>
      </c>
      <c r="B27" s="6" t="s">
        <v>432</v>
      </c>
      <c r="C27" s="4">
        <v>2E-3</v>
      </c>
      <c r="D27" s="4" t="s">
        <v>91</v>
      </c>
    </row>
    <row r="28" spans="1:4">
      <c r="A28" s="36" t="s">
        <v>428</v>
      </c>
      <c r="B28" s="4" t="s">
        <v>93</v>
      </c>
      <c r="C28" s="4">
        <v>1</v>
      </c>
      <c r="D28" s="4" t="s">
        <v>68</v>
      </c>
    </row>
    <row r="29" spans="1:4">
      <c r="A29" s="36" t="s">
        <v>428</v>
      </c>
      <c r="B29" s="4" t="s">
        <v>110</v>
      </c>
      <c r="C29" s="4">
        <v>1</v>
      </c>
      <c r="D29" s="4" t="s">
        <v>68</v>
      </c>
    </row>
    <row r="30" spans="1:4">
      <c r="A30" s="36" t="s">
        <v>428</v>
      </c>
      <c r="B30" s="6" t="s">
        <v>164</v>
      </c>
      <c r="C30" s="4">
        <v>2E-3</v>
      </c>
      <c r="D30" s="4" t="s">
        <v>91</v>
      </c>
    </row>
    <row r="31" spans="1:4">
      <c r="A31" s="36" t="s">
        <v>428</v>
      </c>
      <c r="B31" s="6" t="s">
        <v>163</v>
      </c>
      <c r="C31" s="4">
        <v>1E-3</v>
      </c>
      <c r="D31" s="4" t="s">
        <v>91</v>
      </c>
    </row>
    <row r="32" spans="1:4">
      <c r="A32" s="36" t="s">
        <v>130</v>
      </c>
      <c r="B32" s="4" t="s">
        <v>76</v>
      </c>
      <c r="C32" s="4">
        <v>0.01</v>
      </c>
      <c r="D32" s="4" t="s">
        <v>68</v>
      </c>
    </row>
    <row r="33" spans="1:4" ht="14.25">
      <c r="A33" s="36" t="s">
        <v>428</v>
      </c>
      <c r="B33" s="6" t="s">
        <v>433</v>
      </c>
      <c r="C33" s="4">
        <v>0.01</v>
      </c>
      <c r="D33" s="4" t="s">
        <v>91</v>
      </c>
    </row>
    <row r="34" spans="1:4">
      <c r="A34" s="36" t="s">
        <v>130</v>
      </c>
      <c r="B34" s="4" t="s">
        <v>125</v>
      </c>
      <c r="C34" s="4">
        <v>0.01</v>
      </c>
      <c r="D34" s="4" t="s">
        <v>68</v>
      </c>
    </row>
    <row r="35" spans="1:4">
      <c r="A35" s="36" t="s">
        <v>130</v>
      </c>
      <c r="B35" s="4" t="s">
        <v>77</v>
      </c>
      <c r="C35" s="4">
        <v>0.01</v>
      </c>
      <c r="D35" s="4" t="s">
        <v>68</v>
      </c>
    </row>
    <row r="36" spans="1:4">
      <c r="A36" s="36" t="s">
        <v>130</v>
      </c>
      <c r="B36" s="4" t="s">
        <v>78</v>
      </c>
      <c r="C36" s="4">
        <v>0.01</v>
      </c>
      <c r="D36" s="4" t="s">
        <v>68</v>
      </c>
    </row>
    <row r="37" spans="1:4" ht="14.25">
      <c r="A37" s="36" t="s">
        <v>428</v>
      </c>
      <c r="B37" s="6" t="s">
        <v>431</v>
      </c>
      <c r="C37" s="4">
        <v>2E-3</v>
      </c>
      <c r="D37" s="4" t="s">
        <v>91</v>
      </c>
    </row>
    <row r="38" spans="1:4">
      <c r="A38" s="36" t="s">
        <v>130</v>
      </c>
      <c r="B38" s="4" t="s">
        <v>128</v>
      </c>
      <c r="C38" s="4">
        <v>1E-3</v>
      </c>
      <c r="D38" s="4" t="s">
        <v>68</v>
      </c>
    </row>
    <row r="39" spans="1:4">
      <c r="A39" s="36" t="s">
        <v>130</v>
      </c>
      <c r="B39" s="4" t="s">
        <v>119</v>
      </c>
      <c r="C39" s="4">
        <v>0.01</v>
      </c>
      <c r="D39" s="4" t="s">
        <v>68</v>
      </c>
    </row>
    <row r="40" spans="1:4">
      <c r="A40" s="36" t="s">
        <v>130</v>
      </c>
      <c r="B40" s="4" t="s">
        <v>79</v>
      </c>
      <c r="C40" s="4">
        <v>0.01</v>
      </c>
      <c r="D40" s="4" t="s">
        <v>68</v>
      </c>
    </row>
    <row r="41" spans="1:4">
      <c r="A41" s="36" t="s">
        <v>428</v>
      </c>
      <c r="B41" s="4" t="s">
        <v>179</v>
      </c>
      <c r="C41" s="4">
        <v>10</v>
      </c>
      <c r="D41" s="4" t="s">
        <v>68</v>
      </c>
    </row>
    <row r="42" spans="1:4">
      <c r="A42" s="36" t="s">
        <v>130</v>
      </c>
      <c r="B42" s="4" t="s">
        <v>80</v>
      </c>
      <c r="C42" s="4">
        <v>0.01</v>
      </c>
      <c r="D42" s="4" t="s">
        <v>68</v>
      </c>
    </row>
    <row r="43" spans="1:4">
      <c r="A43" s="36" t="s">
        <v>130</v>
      </c>
      <c r="B43" s="4" t="s">
        <v>167</v>
      </c>
      <c r="C43" s="4">
        <v>0.1</v>
      </c>
      <c r="D43" s="4" t="s">
        <v>68</v>
      </c>
    </row>
    <row r="44" spans="1:4">
      <c r="A44" s="36" t="s">
        <v>130</v>
      </c>
      <c r="B44" s="4" t="s">
        <v>81</v>
      </c>
      <c r="C44" s="4">
        <v>0.1</v>
      </c>
      <c r="D44" s="4" t="s">
        <v>68</v>
      </c>
    </row>
    <row r="45" spans="1:4">
      <c r="A45" s="36" t="s">
        <v>130</v>
      </c>
      <c r="B45" s="4" t="s">
        <v>82</v>
      </c>
      <c r="C45" s="4">
        <v>0.01</v>
      </c>
      <c r="D45" s="4" t="s">
        <v>68</v>
      </c>
    </row>
    <row r="46" spans="1:4">
      <c r="A46" s="36" t="s">
        <v>130</v>
      </c>
      <c r="B46" s="4" t="s">
        <v>83</v>
      </c>
      <c r="C46" s="4">
        <v>0.01</v>
      </c>
      <c r="D46" s="4" t="s">
        <v>68</v>
      </c>
    </row>
    <row r="47" spans="1:4">
      <c r="A47" s="36" t="s">
        <v>428</v>
      </c>
      <c r="B47" s="4" t="s">
        <v>92</v>
      </c>
      <c r="C47" s="4">
        <v>1</v>
      </c>
      <c r="D47" s="4" t="s">
        <v>68</v>
      </c>
    </row>
    <row r="48" spans="1:4">
      <c r="A48" s="36" t="s">
        <v>130</v>
      </c>
      <c r="B48" s="4" t="s">
        <v>84</v>
      </c>
      <c r="C48" s="4">
        <v>0.01</v>
      </c>
      <c r="D48" s="4" t="s">
        <v>68</v>
      </c>
    </row>
    <row r="49" spans="1:4">
      <c r="A49" s="36" t="s">
        <v>130</v>
      </c>
      <c r="B49" s="4" t="s">
        <v>85</v>
      </c>
      <c r="C49" s="4">
        <v>0.01</v>
      </c>
      <c r="D49" s="4" t="s">
        <v>68</v>
      </c>
    </row>
    <row r="50" spans="1:4">
      <c r="A50" s="36" t="s">
        <v>130</v>
      </c>
      <c r="B50" s="4" t="s">
        <v>127</v>
      </c>
      <c r="C50" s="4">
        <v>0.01</v>
      </c>
      <c r="D50" s="4" t="s">
        <v>68</v>
      </c>
    </row>
    <row r="51" spans="1:4">
      <c r="A51" s="36" t="s">
        <v>130</v>
      </c>
      <c r="B51" s="4" t="s">
        <v>86</v>
      </c>
      <c r="C51" s="4">
        <v>0.01</v>
      </c>
      <c r="D51" s="4" t="s">
        <v>68</v>
      </c>
    </row>
    <row r="52" spans="1:4" ht="14.25">
      <c r="A52" s="36" t="s">
        <v>428</v>
      </c>
      <c r="B52" s="6" t="s">
        <v>434</v>
      </c>
      <c r="C52" s="4">
        <v>2E-3</v>
      </c>
      <c r="D52" s="4" t="s">
        <v>91</v>
      </c>
    </row>
    <row r="53" spans="1:4">
      <c r="A53" s="36" t="s">
        <v>130</v>
      </c>
      <c r="B53" s="4" t="s">
        <v>87</v>
      </c>
      <c r="C53" s="4">
        <v>0.01</v>
      </c>
      <c r="D53" s="4" t="s">
        <v>68</v>
      </c>
    </row>
    <row r="54" spans="1:4">
      <c r="A54" s="36" t="s">
        <v>130</v>
      </c>
      <c r="B54" s="4" t="s">
        <v>113</v>
      </c>
      <c r="C54" s="4">
        <v>0.1</v>
      </c>
      <c r="D54" s="4" t="s">
        <v>68</v>
      </c>
    </row>
    <row r="55" spans="1:4">
      <c r="A55" s="36" t="s">
        <v>130</v>
      </c>
      <c r="B55" s="4" t="s">
        <v>88</v>
      </c>
      <c r="C55" s="4">
        <v>0.1</v>
      </c>
      <c r="D55" s="4" t="s">
        <v>68</v>
      </c>
    </row>
    <row r="56" spans="1:4">
      <c r="A56" s="36" t="s">
        <v>130</v>
      </c>
      <c r="B56" s="4" t="s">
        <v>117</v>
      </c>
      <c r="C56" s="4">
        <v>0.01</v>
      </c>
      <c r="D56" s="4" t="s">
        <v>68</v>
      </c>
    </row>
    <row r="57" spans="1:4">
      <c r="A57" s="36" t="s">
        <v>130</v>
      </c>
      <c r="B57" s="4" t="s">
        <v>89</v>
      </c>
      <c r="C57" s="4">
        <v>0.01</v>
      </c>
      <c r="D57" s="4" t="s">
        <v>68</v>
      </c>
    </row>
    <row r="58" spans="1:4">
      <c r="A58" s="36" t="s">
        <v>130</v>
      </c>
      <c r="B58" s="4" t="s">
        <v>90</v>
      </c>
      <c r="C58" s="4">
        <v>0.1</v>
      </c>
      <c r="D58" s="4" t="s">
        <v>68</v>
      </c>
    </row>
    <row r="59" spans="1:4">
      <c r="A59" s="168" t="s">
        <v>130</v>
      </c>
      <c r="B59" s="74" t="s">
        <v>118</v>
      </c>
      <c r="C59" s="74">
        <v>0.01</v>
      </c>
      <c r="D59" s="74" t="s">
        <v>68</v>
      </c>
    </row>
  </sheetData>
  <sortState xmlns:xlrd2="http://schemas.microsoft.com/office/spreadsheetml/2017/richdata2" ref="A3:F64">
    <sortCondition ref="B3:B64"/>
  </sortState>
  <mergeCells count="1">
    <mergeCell ref="A1:D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11</vt:i4>
      </vt:variant>
    </vt:vector>
  </HeadingPairs>
  <TitlesOfParts>
    <vt:vector size="28" baseType="lpstr">
      <vt:lpstr>ReadMe</vt:lpstr>
      <vt:lpstr>Metadata</vt:lpstr>
      <vt:lpstr>Table 1</vt:lpstr>
      <vt:lpstr>Table 2</vt:lpstr>
      <vt:lpstr>Table 3.1</vt:lpstr>
      <vt:lpstr>Table 3.2</vt:lpstr>
      <vt:lpstr>Table 3.3</vt:lpstr>
      <vt:lpstr>Table 3.4</vt:lpstr>
      <vt:lpstr>Table 4.1</vt:lpstr>
      <vt:lpstr>Table 4.2</vt:lpstr>
      <vt:lpstr>Table 4.3</vt:lpstr>
      <vt:lpstr>Table 4.4</vt:lpstr>
      <vt:lpstr>Table 5.1</vt:lpstr>
      <vt:lpstr>Table 5.2</vt:lpstr>
      <vt:lpstr>Table 5.3</vt:lpstr>
      <vt:lpstr>Table 5.4</vt:lpstr>
      <vt:lpstr>PlotDat1</vt:lpstr>
      <vt:lpstr>_gXY1</vt:lpstr>
      <vt:lpstr>Ellipse1_1</vt:lpstr>
      <vt:lpstr>Ellipse1_10</vt:lpstr>
      <vt:lpstr>Ellipse1_2</vt:lpstr>
      <vt:lpstr>Ellipse1_3</vt:lpstr>
      <vt:lpstr>Ellipse1_4</vt:lpstr>
      <vt:lpstr>Ellipse1_5</vt:lpstr>
      <vt:lpstr>Ellipse1_6</vt:lpstr>
      <vt:lpstr>Ellipse1_7</vt:lpstr>
      <vt:lpstr>Ellipse1_8</vt:lpstr>
      <vt:lpstr>Ellipse1_9</vt:lpstr>
    </vt:vector>
  </TitlesOfParts>
  <Company>; Manitoba Geological Survey; Manitoba Economic Development, Investment, Trade and Natural Resources; 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Repository Item DRI2024002: Till geochemistry from eight sections near the confluence of the Hayes and Gods rivers, northeastern Manitoba (parts of NTS 54C2, 7)</dc:title>
  <dc:creator>L.N. Mesich, M.S. Gauthier and T.J. Hodder</dc:creator>
  <cp:keywords>till geochemistry; Gods River; Hayes River; Quaternary; Manitoba</cp:keywords>
  <cp:lastModifiedBy>Steffano, Craig</cp:lastModifiedBy>
  <cp:lastPrinted>2019-04-02T15:23:59Z</cp:lastPrinted>
  <dcterms:created xsi:type="dcterms:W3CDTF">2008-11-13T14:30:47Z</dcterms:created>
  <dcterms:modified xsi:type="dcterms:W3CDTF">2024-04-11T16:57:46Z</dcterms:modified>
</cp:coreProperties>
</file>