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e.mbgov.ca\Users\User2\GoMCNabb\Materials Assesment Tech working files\worksheets\"/>
    </mc:Choice>
  </mc:AlternateContent>
  <bookViews>
    <workbookView xWindow="0" yWindow="0" windowWidth="20490" windowHeight="7620"/>
  </bookViews>
  <sheets>
    <sheet name="Input Sheet" sheetId="1" r:id="rId1"/>
    <sheet name="Summary" sheetId="2" r:id="rId2"/>
    <sheet name="1" sheetId="3" r:id="rId3"/>
    <sheet name="2" sheetId="5" r:id="rId4"/>
    <sheet name="3" sheetId="6" r:id="rId5"/>
    <sheet name="4" sheetId="7" r:id="rId6"/>
    <sheet name="5" sheetId="8" r:id="rId7"/>
    <sheet name="6" sheetId="9" r:id="rId8"/>
    <sheet name="7" sheetId="10" r:id="rId9"/>
    <sheet name="8" sheetId="11" r:id="rId10"/>
    <sheet name="9" sheetId="12" r:id="rId11"/>
    <sheet name="10" sheetId="13" r:id="rId12"/>
    <sheet name="11" sheetId="14" r:id="rId13"/>
    <sheet name="12" sheetId="15" r:id="rId14"/>
    <sheet name="13" sheetId="16" r:id="rId15"/>
    <sheet name="14" sheetId="17" r:id="rId16"/>
    <sheet name="15" sheetId="18" r:id="rId17"/>
    <sheet name="16" sheetId="19" r:id="rId18"/>
    <sheet name="17" sheetId="20" r:id="rId19"/>
    <sheet name="18" sheetId="21" r:id="rId20"/>
    <sheet name="19" sheetId="22" r:id="rId21"/>
    <sheet name="20" sheetId="23" r:id="rId22"/>
    <sheet name="21" sheetId="24" r:id="rId23"/>
    <sheet name="22" sheetId="25" r:id="rId24"/>
    <sheet name="23" sheetId="26" r:id="rId25"/>
    <sheet name="24" sheetId="27" r:id="rId26"/>
    <sheet name="25" sheetId="28" r:id="rId27"/>
    <sheet name="26" sheetId="29" r:id="rId28"/>
    <sheet name="27" sheetId="30" r:id="rId29"/>
    <sheet name="28" sheetId="31" r:id="rId30"/>
    <sheet name="29" sheetId="32" r:id="rId31"/>
    <sheet name="30" sheetId="33" r:id="rId32"/>
    <sheet name="31" sheetId="35" r:id="rId33"/>
    <sheet name="32" sheetId="36" r:id="rId34"/>
    <sheet name="33" sheetId="37" r:id="rId35"/>
    <sheet name="34" sheetId="38" r:id="rId36"/>
    <sheet name="35" sheetId="39" r:id="rId37"/>
    <sheet name="36" sheetId="40" r:id="rId38"/>
    <sheet name="37" sheetId="41" r:id="rId39"/>
    <sheet name="38" sheetId="42" r:id="rId40"/>
    <sheet name="39" sheetId="43" r:id="rId41"/>
    <sheet name="40" sheetId="44" r:id="rId4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E4" i="5"/>
  <c r="E4" i="6"/>
  <c r="E4" i="7"/>
  <c r="E4" i="8"/>
  <c r="E4" i="9"/>
  <c r="E4" i="10"/>
  <c r="E4" i="11"/>
  <c r="E4" i="12"/>
  <c r="E4" i="13"/>
  <c r="E4" i="14"/>
  <c r="E4" i="15"/>
  <c r="E4" i="16"/>
  <c r="E4" i="17"/>
  <c r="E4" i="18"/>
  <c r="E4" i="19"/>
  <c r="E4" i="20"/>
  <c r="E4" i="21"/>
  <c r="E4" i="22"/>
  <c r="E4" i="23"/>
  <c r="E4" i="24"/>
  <c r="E4" i="25"/>
  <c r="E4" i="26"/>
  <c r="E4" i="27"/>
  <c r="E4" i="28"/>
  <c r="E4" i="29"/>
  <c r="E4" i="30"/>
  <c r="E4" i="31"/>
  <c r="E4" i="32"/>
  <c r="E4" i="33"/>
  <c r="E4" i="35"/>
  <c r="E4" i="36"/>
  <c r="E4" i="37"/>
  <c r="E4" i="38"/>
  <c r="E4" i="39"/>
  <c r="E4" i="40"/>
  <c r="E4" i="41"/>
  <c r="E4" i="42"/>
  <c r="E4" i="43"/>
  <c r="E4" i="44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3" i="1"/>
  <c r="O18" i="1" l="1"/>
  <c r="P18" i="1" s="1"/>
  <c r="Q18" i="1" s="1"/>
  <c r="O19" i="1"/>
  <c r="P19" i="1" s="1"/>
  <c r="Q19" i="1" s="1"/>
  <c r="O20" i="1"/>
  <c r="P20" i="1" s="1"/>
  <c r="Q20" i="1" s="1"/>
  <c r="O21" i="1"/>
  <c r="P21" i="1" s="1"/>
  <c r="Q21" i="1" s="1"/>
  <c r="O22" i="1"/>
  <c r="P22" i="1" s="1"/>
  <c r="Q22" i="1" s="1"/>
  <c r="O23" i="1"/>
  <c r="P23" i="1" s="1"/>
  <c r="Q23" i="1" s="1"/>
  <c r="O24" i="1"/>
  <c r="P24" i="1" s="1"/>
  <c r="Q24" i="1" s="1"/>
  <c r="O25" i="1"/>
  <c r="P25" i="1" s="1"/>
  <c r="Q25" i="1" s="1"/>
  <c r="O26" i="1"/>
  <c r="P26" i="1" s="1"/>
  <c r="Q26" i="1" s="1"/>
  <c r="O27" i="1"/>
  <c r="P27" i="1" s="1"/>
  <c r="Q27" i="1" s="1"/>
  <c r="O17" i="1"/>
  <c r="P17" i="1" s="1"/>
  <c r="Q17" i="1" s="1"/>
  <c r="O16" i="1"/>
  <c r="P16" i="1" s="1"/>
  <c r="Q16" i="1" s="1"/>
  <c r="O15" i="1"/>
  <c r="P15" i="1" s="1"/>
  <c r="Q15" i="1" s="1"/>
  <c r="O14" i="1"/>
  <c r="P14" i="1" s="1"/>
  <c r="Q14" i="1" s="1"/>
  <c r="O13" i="1"/>
  <c r="P13" i="1" s="1"/>
  <c r="Q13" i="1" s="1"/>
  <c r="O12" i="1"/>
  <c r="P12" i="1" s="1"/>
  <c r="Q12" i="1" s="1"/>
  <c r="O11" i="1"/>
  <c r="P11" i="1" s="1"/>
  <c r="Q11" i="1" s="1"/>
  <c r="O10" i="1"/>
  <c r="P10" i="1" s="1"/>
  <c r="Q10" i="1" s="1"/>
  <c r="O9" i="1"/>
  <c r="P9" i="1" s="1"/>
  <c r="Q9" i="1" s="1"/>
  <c r="O8" i="1"/>
  <c r="P8" i="1" s="1"/>
  <c r="Q8" i="1" s="1"/>
  <c r="O7" i="1"/>
  <c r="P7" i="1" s="1"/>
  <c r="Q7" i="1" s="1"/>
  <c r="O6" i="1"/>
  <c r="P6" i="1" s="1"/>
  <c r="Q6" i="1" s="1"/>
  <c r="O5" i="1"/>
  <c r="P5" i="1" s="1"/>
  <c r="Q5" i="1" s="1"/>
  <c r="O4" i="1"/>
  <c r="P4" i="1" s="1"/>
  <c r="Q4" i="1" s="1"/>
  <c r="O3" i="1"/>
  <c r="P3" i="1" s="1"/>
  <c r="Q3" i="1" l="1"/>
  <c r="Q28" i="1" s="1"/>
  <c r="P28" i="1"/>
  <c r="E13" i="1"/>
  <c r="D13" i="1"/>
  <c r="E12" i="1"/>
  <c r="D12" i="1"/>
  <c r="E11" i="1"/>
  <c r="D11" i="1"/>
  <c r="E10" i="1"/>
  <c r="D10" i="1"/>
  <c r="E9" i="1"/>
  <c r="D9" i="1"/>
  <c r="E8" i="1"/>
  <c r="D8" i="1"/>
  <c r="C46" i="2" l="1"/>
  <c r="C45" i="2"/>
  <c r="C44" i="2"/>
  <c r="C43" i="2"/>
  <c r="C42" i="2"/>
  <c r="C41" i="2"/>
  <c r="C40" i="2"/>
  <c r="C39" i="2"/>
  <c r="C38" i="2"/>
  <c r="C37" i="2"/>
  <c r="B46" i="2"/>
  <c r="D46" i="2" s="1"/>
  <c r="B45" i="2"/>
  <c r="D45" i="2" s="1"/>
  <c r="B44" i="2"/>
  <c r="B43" i="2"/>
  <c r="B42" i="2"/>
  <c r="B41" i="2"/>
  <c r="D41" i="2" s="1"/>
  <c r="B40" i="2"/>
  <c r="B39" i="2"/>
  <c r="B38" i="2"/>
  <c r="D38" i="2" s="1"/>
  <c r="B37" i="2"/>
  <c r="F14" i="44"/>
  <c r="F13" i="44"/>
  <c r="F12" i="44"/>
  <c r="F11" i="44"/>
  <c r="F10" i="44"/>
  <c r="F9" i="44"/>
  <c r="F8" i="44"/>
  <c r="G8" i="44" s="1"/>
  <c r="H8" i="44" s="1"/>
  <c r="C4" i="44"/>
  <c r="E3" i="44"/>
  <c r="C3" i="44"/>
  <c r="F14" i="43"/>
  <c r="F13" i="43"/>
  <c r="F12" i="43"/>
  <c r="F11" i="43"/>
  <c r="F10" i="43"/>
  <c r="F9" i="43"/>
  <c r="F8" i="43"/>
  <c r="C4" i="43"/>
  <c r="E3" i="43"/>
  <c r="C3" i="43"/>
  <c r="F14" i="42"/>
  <c r="F13" i="42"/>
  <c r="F12" i="42"/>
  <c r="F11" i="42"/>
  <c r="F10" i="42"/>
  <c r="F9" i="42"/>
  <c r="F8" i="42"/>
  <c r="G8" i="42" s="1"/>
  <c r="H8" i="42" s="1"/>
  <c r="C4" i="42"/>
  <c r="E3" i="42"/>
  <c r="C3" i="42"/>
  <c r="F14" i="41"/>
  <c r="F13" i="41"/>
  <c r="F12" i="41"/>
  <c r="F11" i="41"/>
  <c r="F10" i="41"/>
  <c r="F9" i="41"/>
  <c r="F8" i="41"/>
  <c r="C4" i="41"/>
  <c r="E3" i="41"/>
  <c r="C3" i="41"/>
  <c r="F14" i="40"/>
  <c r="F13" i="40"/>
  <c r="F12" i="40"/>
  <c r="F11" i="40"/>
  <c r="F10" i="40"/>
  <c r="F9" i="40"/>
  <c r="F8" i="40"/>
  <c r="C4" i="40"/>
  <c r="E3" i="40"/>
  <c r="C3" i="40"/>
  <c r="F14" i="39"/>
  <c r="F13" i="39"/>
  <c r="F12" i="39"/>
  <c r="F11" i="39"/>
  <c r="F10" i="39"/>
  <c r="F9" i="39"/>
  <c r="F8" i="39"/>
  <c r="C4" i="39"/>
  <c r="E3" i="39"/>
  <c r="C3" i="39"/>
  <c r="F14" i="38"/>
  <c r="F13" i="38"/>
  <c r="F12" i="38"/>
  <c r="F11" i="38"/>
  <c r="F10" i="38"/>
  <c r="F9" i="38"/>
  <c r="F8" i="38"/>
  <c r="G8" i="38" s="1"/>
  <c r="H8" i="38" s="1"/>
  <c r="C4" i="38"/>
  <c r="E3" i="38"/>
  <c r="C3" i="38"/>
  <c r="F14" i="37"/>
  <c r="F13" i="37"/>
  <c r="F12" i="37"/>
  <c r="F11" i="37"/>
  <c r="F10" i="37"/>
  <c r="F9" i="37"/>
  <c r="F8" i="37"/>
  <c r="C4" i="37"/>
  <c r="E3" i="37"/>
  <c r="C3" i="37"/>
  <c r="F14" i="36"/>
  <c r="F13" i="36"/>
  <c r="F12" i="36"/>
  <c r="F11" i="36"/>
  <c r="F10" i="36"/>
  <c r="F9" i="36"/>
  <c r="F8" i="36"/>
  <c r="G8" i="36" s="1"/>
  <c r="H8" i="36" s="1"/>
  <c r="C4" i="36"/>
  <c r="E3" i="36"/>
  <c r="C3" i="36"/>
  <c r="F14" i="35"/>
  <c r="F13" i="35"/>
  <c r="F12" i="35"/>
  <c r="F11" i="35"/>
  <c r="F10" i="35"/>
  <c r="F9" i="35"/>
  <c r="F8" i="35"/>
  <c r="C4" i="35"/>
  <c r="E3" i="35"/>
  <c r="C3" i="35"/>
  <c r="F14" i="6"/>
  <c r="F13" i="6"/>
  <c r="F12" i="6"/>
  <c r="F11" i="6"/>
  <c r="F10" i="6"/>
  <c r="F9" i="6"/>
  <c r="F8" i="6"/>
  <c r="C4" i="6"/>
  <c r="E3" i="6"/>
  <c r="C3" i="6"/>
  <c r="F14" i="7"/>
  <c r="F13" i="7"/>
  <c r="F12" i="7"/>
  <c r="F11" i="7"/>
  <c r="F10" i="7"/>
  <c r="F9" i="7"/>
  <c r="F8" i="7"/>
  <c r="G8" i="7" s="1"/>
  <c r="H8" i="7" s="1"/>
  <c r="C4" i="7"/>
  <c r="E3" i="7"/>
  <c r="C3" i="7"/>
  <c r="F14" i="8"/>
  <c r="F13" i="8"/>
  <c r="F12" i="8"/>
  <c r="F11" i="8"/>
  <c r="F10" i="8"/>
  <c r="F9" i="8"/>
  <c r="F8" i="8"/>
  <c r="C4" i="8"/>
  <c r="E3" i="8"/>
  <c r="C3" i="8"/>
  <c r="F14" i="9"/>
  <c r="F13" i="9"/>
  <c r="F12" i="9"/>
  <c r="F11" i="9"/>
  <c r="F10" i="9"/>
  <c r="F9" i="9"/>
  <c r="F8" i="9"/>
  <c r="G8" i="9" s="1"/>
  <c r="H8" i="9" s="1"/>
  <c r="C4" i="9"/>
  <c r="E3" i="9"/>
  <c r="C3" i="9"/>
  <c r="F14" i="10"/>
  <c r="F13" i="10"/>
  <c r="F12" i="10"/>
  <c r="F11" i="10"/>
  <c r="F10" i="10"/>
  <c r="F9" i="10"/>
  <c r="F8" i="10"/>
  <c r="C4" i="10"/>
  <c r="E3" i="10"/>
  <c r="C3" i="10"/>
  <c r="F14" i="11"/>
  <c r="F13" i="11"/>
  <c r="F12" i="11"/>
  <c r="F11" i="11"/>
  <c r="F10" i="11"/>
  <c r="F9" i="11"/>
  <c r="F8" i="11"/>
  <c r="G8" i="11" s="1"/>
  <c r="H8" i="11" s="1"/>
  <c r="C4" i="11"/>
  <c r="E3" i="11"/>
  <c r="C3" i="11"/>
  <c r="F14" i="12"/>
  <c r="F13" i="12"/>
  <c r="F12" i="12"/>
  <c r="F11" i="12"/>
  <c r="F10" i="12"/>
  <c r="F9" i="12"/>
  <c r="F8" i="12"/>
  <c r="C4" i="12"/>
  <c r="E3" i="12"/>
  <c r="C3" i="12"/>
  <c r="F14" i="13"/>
  <c r="F13" i="13"/>
  <c r="F12" i="13"/>
  <c r="F11" i="13"/>
  <c r="F10" i="13"/>
  <c r="F9" i="13"/>
  <c r="F8" i="13"/>
  <c r="G8" i="13" s="1"/>
  <c r="H8" i="13" s="1"/>
  <c r="C4" i="13"/>
  <c r="E3" i="13"/>
  <c r="C3" i="13"/>
  <c r="F14" i="14"/>
  <c r="F13" i="14"/>
  <c r="F12" i="14"/>
  <c r="F11" i="14"/>
  <c r="F10" i="14"/>
  <c r="F9" i="14"/>
  <c r="F8" i="14"/>
  <c r="C4" i="14"/>
  <c r="E3" i="14"/>
  <c r="C3" i="14"/>
  <c r="F14" i="15"/>
  <c r="F13" i="15"/>
  <c r="F12" i="15"/>
  <c r="F11" i="15"/>
  <c r="F10" i="15"/>
  <c r="F9" i="15"/>
  <c r="F8" i="15"/>
  <c r="G8" i="15" s="1"/>
  <c r="H8" i="15" s="1"/>
  <c r="C4" i="15"/>
  <c r="E3" i="15"/>
  <c r="C3" i="15"/>
  <c r="F14" i="16"/>
  <c r="F13" i="16"/>
  <c r="F12" i="16"/>
  <c r="F11" i="16"/>
  <c r="F10" i="16"/>
  <c r="F9" i="16"/>
  <c r="F8" i="16"/>
  <c r="C4" i="16"/>
  <c r="E3" i="16"/>
  <c r="C3" i="16"/>
  <c r="F14" i="17"/>
  <c r="F13" i="17"/>
  <c r="F12" i="17"/>
  <c r="F11" i="17"/>
  <c r="F10" i="17"/>
  <c r="F9" i="17"/>
  <c r="F8" i="17"/>
  <c r="G8" i="17" s="1"/>
  <c r="H8" i="17" s="1"/>
  <c r="C4" i="17"/>
  <c r="E3" i="17"/>
  <c r="C3" i="17"/>
  <c r="F14" i="18"/>
  <c r="F13" i="18"/>
  <c r="G13" i="18" s="1"/>
  <c r="H13" i="18" s="1"/>
  <c r="F12" i="18"/>
  <c r="F11" i="18"/>
  <c r="F10" i="18"/>
  <c r="F9" i="18"/>
  <c r="F8" i="18"/>
  <c r="C4" i="18"/>
  <c r="E3" i="18"/>
  <c r="C3" i="18"/>
  <c r="F14" i="19"/>
  <c r="F13" i="19"/>
  <c r="F12" i="19"/>
  <c r="F11" i="19"/>
  <c r="F10" i="19"/>
  <c r="F9" i="19"/>
  <c r="F8" i="19"/>
  <c r="G8" i="19" s="1"/>
  <c r="H8" i="19" s="1"/>
  <c r="C4" i="19"/>
  <c r="E3" i="19"/>
  <c r="C3" i="19"/>
  <c r="F14" i="20"/>
  <c r="F13" i="20"/>
  <c r="F12" i="20"/>
  <c r="F11" i="20"/>
  <c r="F10" i="20"/>
  <c r="F9" i="20"/>
  <c r="F8" i="20"/>
  <c r="C4" i="20"/>
  <c r="E3" i="20"/>
  <c r="C3" i="20"/>
  <c r="F14" i="21"/>
  <c r="F13" i="21"/>
  <c r="F12" i="21"/>
  <c r="F11" i="21"/>
  <c r="F10" i="21"/>
  <c r="F9" i="21"/>
  <c r="F8" i="21"/>
  <c r="G8" i="21" s="1"/>
  <c r="H8" i="21" s="1"/>
  <c r="C4" i="21"/>
  <c r="E3" i="21"/>
  <c r="C3" i="21"/>
  <c r="F14" i="22"/>
  <c r="F13" i="22"/>
  <c r="F12" i="22"/>
  <c r="F11" i="22"/>
  <c r="F10" i="22"/>
  <c r="F9" i="22"/>
  <c r="F8" i="22"/>
  <c r="C4" i="22"/>
  <c r="E3" i="22"/>
  <c r="C3" i="22"/>
  <c r="F14" i="23"/>
  <c r="F13" i="23"/>
  <c r="F12" i="23"/>
  <c r="F11" i="23"/>
  <c r="F10" i="23"/>
  <c r="F9" i="23"/>
  <c r="F8" i="23"/>
  <c r="G8" i="23" s="1"/>
  <c r="H8" i="23" s="1"/>
  <c r="C4" i="23"/>
  <c r="E3" i="23"/>
  <c r="C3" i="23"/>
  <c r="F14" i="24"/>
  <c r="F13" i="24"/>
  <c r="F12" i="24"/>
  <c r="F11" i="24"/>
  <c r="F10" i="24"/>
  <c r="F9" i="24"/>
  <c r="F8" i="24"/>
  <c r="C4" i="24"/>
  <c r="E3" i="24"/>
  <c r="C3" i="24"/>
  <c r="F14" i="25"/>
  <c r="F13" i="25"/>
  <c r="F12" i="25"/>
  <c r="F11" i="25"/>
  <c r="F10" i="25"/>
  <c r="F9" i="25"/>
  <c r="F8" i="25"/>
  <c r="C4" i="25"/>
  <c r="E3" i="25"/>
  <c r="C3" i="25"/>
  <c r="F14" i="26"/>
  <c r="F13" i="26"/>
  <c r="F12" i="26"/>
  <c r="F11" i="26"/>
  <c r="F10" i="26"/>
  <c r="F9" i="26"/>
  <c r="F8" i="26"/>
  <c r="C4" i="26"/>
  <c r="E3" i="26"/>
  <c r="C3" i="26"/>
  <c r="F14" i="27"/>
  <c r="F13" i="27"/>
  <c r="F12" i="27"/>
  <c r="F11" i="27"/>
  <c r="F10" i="27"/>
  <c r="F9" i="27"/>
  <c r="F8" i="27"/>
  <c r="G8" i="27" s="1"/>
  <c r="H8" i="27" s="1"/>
  <c r="C4" i="27"/>
  <c r="E3" i="27"/>
  <c r="C3" i="27"/>
  <c r="F14" i="28"/>
  <c r="F13" i="28"/>
  <c r="F12" i="28"/>
  <c r="F11" i="28"/>
  <c r="F10" i="28"/>
  <c r="F9" i="28"/>
  <c r="F8" i="28"/>
  <c r="G8" i="28" s="1"/>
  <c r="H8" i="28" s="1"/>
  <c r="C4" i="28"/>
  <c r="E3" i="28"/>
  <c r="C3" i="28"/>
  <c r="F14" i="29"/>
  <c r="F13" i="29"/>
  <c r="F12" i="29"/>
  <c r="F11" i="29"/>
  <c r="F10" i="29"/>
  <c r="F9" i="29"/>
  <c r="F8" i="29"/>
  <c r="C4" i="29"/>
  <c r="E3" i="29"/>
  <c r="C3" i="29"/>
  <c r="F14" i="30"/>
  <c r="F13" i="30"/>
  <c r="F12" i="30"/>
  <c r="F11" i="30"/>
  <c r="F10" i="30"/>
  <c r="F9" i="30"/>
  <c r="F8" i="30"/>
  <c r="C4" i="30"/>
  <c r="E3" i="30"/>
  <c r="C3" i="30"/>
  <c r="F14" i="31"/>
  <c r="F13" i="31"/>
  <c r="F12" i="31"/>
  <c r="F11" i="31"/>
  <c r="F10" i="31"/>
  <c r="F9" i="31"/>
  <c r="F8" i="31"/>
  <c r="G8" i="31" s="1"/>
  <c r="H8" i="31" s="1"/>
  <c r="C4" i="31"/>
  <c r="E3" i="31"/>
  <c r="C3" i="31"/>
  <c r="F14" i="32"/>
  <c r="F13" i="32"/>
  <c r="F12" i="32"/>
  <c r="F11" i="32"/>
  <c r="F10" i="32"/>
  <c r="F9" i="32"/>
  <c r="F8" i="32"/>
  <c r="C4" i="32"/>
  <c r="E3" i="32"/>
  <c r="C3" i="32"/>
  <c r="F14" i="33"/>
  <c r="F13" i="33"/>
  <c r="F12" i="33"/>
  <c r="G12" i="33" s="1"/>
  <c r="H12" i="33" s="1"/>
  <c r="F11" i="33"/>
  <c r="F10" i="33"/>
  <c r="F9" i="33"/>
  <c r="F8" i="33"/>
  <c r="G8" i="33" s="1"/>
  <c r="H8" i="33" s="1"/>
  <c r="C4" i="33"/>
  <c r="E3" i="33"/>
  <c r="C3" i="33"/>
  <c r="F14" i="5"/>
  <c r="F13" i="5"/>
  <c r="F12" i="5"/>
  <c r="F11" i="5"/>
  <c r="F10" i="5"/>
  <c r="F9" i="5"/>
  <c r="F8" i="5"/>
  <c r="C4" i="5"/>
  <c r="E3" i="5"/>
  <c r="C3" i="5"/>
  <c r="I43" i="2" l="1"/>
  <c r="D43" i="2"/>
  <c r="I42" i="2"/>
  <c r="D42" i="2"/>
  <c r="I46" i="2"/>
  <c r="I44" i="2"/>
  <c r="D44" i="2"/>
  <c r="I37" i="2"/>
  <c r="D37" i="2"/>
  <c r="I39" i="2"/>
  <c r="D39" i="2"/>
  <c r="I40" i="2"/>
  <c r="D40" i="2"/>
  <c r="G11" i="28"/>
  <c r="H11" i="28" s="1"/>
  <c r="G12" i="42"/>
  <c r="H12" i="42" s="1"/>
  <c r="G11" i="5"/>
  <c r="H11" i="5" s="1"/>
  <c r="G11" i="32"/>
  <c r="H11" i="32" s="1"/>
  <c r="G11" i="30"/>
  <c r="H11" i="30" s="1"/>
  <c r="G14" i="29"/>
  <c r="H14" i="29" s="1"/>
  <c r="G12" i="26"/>
  <c r="H12" i="26" s="1"/>
  <c r="G12" i="24"/>
  <c r="H12" i="24" s="1"/>
  <c r="G12" i="22"/>
  <c r="H12" i="22" s="1"/>
  <c r="G12" i="20"/>
  <c r="H12" i="20" s="1"/>
  <c r="G12" i="18"/>
  <c r="H12" i="18" s="1"/>
  <c r="G11" i="16"/>
  <c r="H11" i="16" s="1"/>
  <c r="G11" i="14"/>
  <c r="H11" i="14" s="1"/>
  <c r="G14" i="13"/>
  <c r="H14" i="13" s="1"/>
  <c r="G14" i="11"/>
  <c r="H14" i="11" s="1"/>
  <c r="G14" i="9"/>
  <c r="H14" i="9" s="1"/>
  <c r="G14" i="7"/>
  <c r="H14" i="7" s="1"/>
  <c r="G11" i="6"/>
  <c r="H11" i="6" s="1"/>
  <c r="G11" i="36"/>
  <c r="H11" i="36" s="1"/>
  <c r="G12" i="38"/>
  <c r="H12" i="38" s="1"/>
  <c r="G12" i="40"/>
  <c r="H12" i="40" s="1"/>
  <c r="G11" i="42"/>
  <c r="H11" i="42" s="1"/>
  <c r="G11" i="44"/>
  <c r="H11" i="44" s="1"/>
  <c r="G12" i="5"/>
  <c r="H12" i="5" s="1"/>
  <c r="G13" i="26"/>
  <c r="H13" i="26" s="1"/>
  <c r="G13" i="5"/>
  <c r="H13" i="5" s="1"/>
  <c r="G13" i="32"/>
  <c r="H13" i="32" s="1"/>
  <c r="G13" i="30"/>
  <c r="H13" i="30" s="1"/>
  <c r="G12" i="28"/>
  <c r="H12" i="28" s="1"/>
  <c r="G14" i="26"/>
  <c r="H14" i="26" s="1"/>
  <c r="G14" i="24"/>
  <c r="H14" i="24" s="1"/>
  <c r="G14" i="22"/>
  <c r="H14" i="22" s="1"/>
  <c r="G14" i="20"/>
  <c r="H14" i="20" s="1"/>
  <c r="G13" i="16"/>
  <c r="H13" i="16" s="1"/>
  <c r="G13" i="14"/>
  <c r="H13" i="14" s="1"/>
  <c r="G12" i="12"/>
  <c r="H12" i="12" s="1"/>
  <c r="G12" i="10"/>
  <c r="H12" i="10" s="1"/>
  <c r="G12" i="8"/>
  <c r="H12" i="8" s="1"/>
  <c r="G13" i="6"/>
  <c r="H13" i="6" s="1"/>
  <c r="G13" i="36"/>
  <c r="H13" i="36" s="1"/>
  <c r="G14" i="38"/>
  <c r="H14" i="38" s="1"/>
  <c r="G14" i="40"/>
  <c r="H14" i="40" s="1"/>
  <c r="G13" i="42"/>
  <c r="H13" i="42" s="1"/>
  <c r="G13" i="44"/>
  <c r="H13" i="44" s="1"/>
  <c r="G12" i="14"/>
  <c r="H12" i="14" s="1"/>
  <c r="G11" i="8"/>
  <c r="H11" i="8" s="1"/>
  <c r="G14" i="5"/>
  <c r="H14" i="5" s="1"/>
  <c r="G11" i="33"/>
  <c r="H11" i="33" s="1"/>
  <c r="G14" i="32"/>
  <c r="H14" i="32" s="1"/>
  <c r="G11" i="31"/>
  <c r="H11" i="31" s="1"/>
  <c r="G14" i="30"/>
  <c r="H14" i="30" s="1"/>
  <c r="G13" i="28"/>
  <c r="H13" i="28" s="1"/>
  <c r="G11" i="25"/>
  <c r="H11" i="25" s="1"/>
  <c r="G11" i="23"/>
  <c r="H11" i="23" s="1"/>
  <c r="G11" i="21"/>
  <c r="H11" i="21" s="1"/>
  <c r="G11" i="19"/>
  <c r="H11" i="19" s="1"/>
  <c r="G14" i="18"/>
  <c r="H14" i="18" s="1"/>
  <c r="G14" i="16"/>
  <c r="H14" i="16" s="1"/>
  <c r="G13" i="12"/>
  <c r="H13" i="12" s="1"/>
  <c r="G13" i="10"/>
  <c r="H13" i="10" s="1"/>
  <c r="G13" i="8"/>
  <c r="H13" i="8" s="1"/>
  <c r="G14" i="6"/>
  <c r="H14" i="6" s="1"/>
  <c r="G14" i="36"/>
  <c r="H14" i="36" s="1"/>
  <c r="G11" i="39"/>
  <c r="H11" i="39" s="1"/>
  <c r="G14" i="42"/>
  <c r="H14" i="42" s="1"/>
  <c r="G14" i="44"/>
  <c r="H14" i="44" s="1"/>
  <c r="G12" i="6"/>
  <c r="H12" i="6" s="1"/>
  <c r="G12" i="31"/>
  <c r="H12" i="31" s="1"/>
  <c r="G14" i="28"/>
  <c r="H14" i="28" s="1"/>
  <c r="G11" i="27"/>
  <c r="H11" i="27" s="1"/>
  <c r="G12" i="25"/>
  <c r="H12" i="25" s="1"/>
  <c r="G12" i="23"/>
  <c r="H12" i="23" s="1"/>
  <c r="G12" i="21"/>
  <c r="H12" i="21" s="1"/>
  <c r="G12" i="19"/>
  <c r="H12" i="19" s="1"/>
  <c r="G11" i="17"/>
  <c r="H11" i="17" s="1"/>
  <c r="G11" i="15"/>
  <c r="H11" i="15" s="1"/>
  <c r="G14" i="14"/>
  <c r="H14" i="14" s="1"/>
  <c r="G14" i="12"/>
  <c r="H14" i="12" s="1"/>
  <c r="G14" i="10"/>
  <c r="H14" i="10" s="1"/>
  <c r="G14" i="8"/>
  <c r="H14" i="8" s="1"/>
  <c r="G11" i="35"/>
  <c r="H11" i="35" s="1"/>
  <c r="G11" i="37"/>
  <c r="H11" i="37" s="1"/>
  <c r="G12" i="39"/>
  <c r="H12" i="39" s="1"/>
  <c r="G11" i="41"/>
  <c r="H11" i="41" s="1"/>
  <c r="G11" i="43"/>
  <c r="H11" i="43" s="1"/>
  <c r="G10" i="5"/>
  <c r="H10" i="5" s="1"/>
  <c r="G10" i="13"/>
  <c r="H10" i="13" s="1"/>
  <c r="G10" i="21"/>
  <c r="H10" i="21" s="1"/>
  <c r="G10" i="29"/>
  <c r="H10" i="29" s="1"/>
  <c r="G10" i="38"/>
  <c r="H10" i="38" s="1"/>
  <c r="G10" i="6"/>
  <c r="H10" i="6" s="1"/>
  <c r="G10" i="14"/>
  <c r="H10" i="14" s="1"/>
  <c r="G10" i="22"/>
  <c r="H10" i="22" s="1"/>
  <c r="G10" i="30"/>
  <c r="H10" i="30" s="1"/>
  <c r="G10" i="39"/>
  <c r="H10" i="39" s="1"/>
  <c r="G10" i="7"/>
  <c r="H10" i="7" s="1"/>
  <c r="G10" i="15"/>
  <c r="H10" i="15" s="1"/>
  <c r="G10" i="23"/>
  <c r="H10" i="23" s="1"/>
  <c r="G10" i="31"/>
  <c r="H10" i="31" s="1"/>
  <c r="G10" i="40"/>
  <c r="H10" i="40" s="1"/>
  <c r="G10" i="36"/>
  <c r="H10" i="36" s="1"/>
  <c r="G10" i="8"/>
  <c r="H10" i="8" s="1"/>
  <c r="G10" i="16"/>
  <c r="H10" i="16" s="1"/>
  <c r="G10" i="24"/>
  <c r="H10" i="24" s="1"/>
  <c r="G10" i="32"/>
  <c r="H10" i="32" s="1"/>
  <c r="G10" i="41"/>
  <c r="H10" i="41" s="1"/>
  <c r="G10" i="19"/>
  <c r="H10" i="19" s="1"/>
  <c r="G10" i="9"/>
  <c r="H10" i="9" s="1"/>
  <c r="G10" i="17"/>
  <c r="H10" i="17" s="1"/>
  <c r="G10" i="25"/>
  <c r="H10" i="25" s="1"/>
  <c r="G10" i="33"/>
  <c r="H10" i="33" s="1"/>
  <c r="G10" i="42"/>
  <c r="H10" i="42" s="1"/>
  <c r="G10" i="11"/>
  <c r="H10" i="11" s="1"/>
  <c r="G10" i="10"/>
  <c r="H10" i="10" s="1"/>
  <c r="G10" i="18"/>
  <c r="H10" i="18" s="1"/>
  <c r="G10" i="26"/>
  <c r="H10" i="26" s="1"/>
  <c r="G10" i="35"/>
  <c r="H10" i="35" s="1"/>
  <c r="G10" i="43"/>
  <c r="H10" i="43" s="1"/>
  <c r="G10" i="27"/>
  <c r="H10" i="27" s="1"/>
  <c r="G10" i="12"/>
  <c r="H10" i="12" s="1"/>
  <c r="G10" i="20"/>
  <c r="H10" i="20" s="1"/>
  <c r="G10" i="28"/>
  <c r="H10" i="28" s="1"/>
  <c r="G10" i="37"/>
  <c r="H10" i="37" s="1"/>
  <c r="G10" i="44"/>
  <c r="H10" i="44" s="1"/>
  <c r="G13" i="24"/>
  <c r="H13" i="24" s="1"/>
  <c r="G12" i="16"/>
  <c r="H12" i="16" s="1"/>
  <c r="G11" i="12"/>
  <c r="H11" i="12" s="1"/>
  <c r="G13" i="38"/>
  <c r="H13" i="38" s="1"/>
  <c r="G13" i="31"/>
  <c r="H13" i="31" s="1"/>
  <c r="G11" i="29"/>
  <c r="H11" i="29" s="1"/>
  <c r="G12" i="27"/>
  <c r="H12" i="27" s="1"/>
  <c r="G13" i="25"/>
  <c r="H13" i="25" s="1"/>
  <c r="G13" i="23"/>
  <c r="H13" i="23" s="1"/>
  <c r="G13" i="21"/>
  <c r="H13" i="21" s="1"/>
  <c r="G13" i="19"/>
  <c r="H13" i="19" s="1"/>
  <c r="G12" i="17"/>
  <c r="H12" i="17" s="1"/>
  <c r="G12" i="15"/>
  <c r="H12" i="15" s="1"/>
  <c r="G11" i="13"/>
  <c r="H11" i="13" s="1"/>
  <c r="G11" i="11"/>
  <c r="H11" i="11" s="1"/>
  <c r="G11" i="9"/>
  <c r="H11" i="9" s="1"/>
  <c r="G11" i="7"/>
  <c r="H11" i="7" s="1"/>
  <c r="G12" i="35"/>
  <c r="H12" i="35" s="1"/>
  <c r="G12" i="37"/>
  <c r="H12" i="37" s="1"/>
  <c r="G13" i="39"/>
  <c r="H13" i="39" s="1"/>
  <c r="G12" i="41"/>
  <c r="H12" i="41" s="1"/>
  <c r="G12" i="43"/>
  <c r="H12" i="43" s="1"/>
  <c r="G9" i="5"/>
  <c r="H9" i="5" s="1"/>
  <c r="G9" i="13"/>
  <c r="H9" i="13" s="1"/>
  <c r="G9" i="21"/>
  <c r="H9" i="21" s="1"/>
  <c r="G9" i="29"/>
  <c r="H9" i="29" s="1"/>
  <c r="G9" i="38"/>
  <c r="H9" i="38" s="1"/>
  <c r="G9" i="6"/>
  <c r="H9" i="6" s="1"/>
  <c r="G9" i="14"/>
  <c r="H9" i="14" s="1"/>
  <c r="G9" i="22"/>
  <c r="H9" i="22" s="1"/>
  <c r="G9" i="30"/>
  <c r="H9" i="30" s="1"/>
  <c r="G9" i="39"/>
  <c r="H9" i="39" s="1"/>
  <c r="G9" i="11"/>
  <c r="H9" i="11" s="1"/>
  <c r="G9" i="7"/>
  <c r="H9" i="7" s="1"/>
  <c r="G9" i="15"/>
  <c r="H9" i="15" s="1"/>
  <c r="G9" i="23"/>
  <c r="H9" i="23" s="1"/>
  <c r="G9" i="31"/>
  <c r="H9" i="31" s="1"/>
  <c r="G9" i="40"/>
  <c r="H9" i="40" s="1"/>
  <c r="G9" i="8"/>
  <c r="H9" i="8" s="1"/>
  <c r="G9" i="16"/>
  <c r="H9" i="16" s="1"/>
  <c r="G9" i="24"/>
  <c r="H9" i="24" s="1"/>
  <c r="G9" i="32"/>
  <c r="H9" i="32" s="1"/>
  <c r="G9" i="41"/>
  <c r="H9" i="41" s="1"/>
  <c r="G9" i="19"/>
  <c r="H9" i="19" s="1"/>
  <c r="G9" i="9"/>
  <c r="H9" i="9" s="1"/>
  <c r="G9" i="17"/>
  <c r="H9" i="17" s="1"/>
  <c r="G9" i="25"/>
  <c r="H9" i="25" s="1"/>
  <c r="G9" i="33"/>
  <c r="H9" i="33" s="1"/>
  <c r="G9" i="42"/>
  <c r="H9" i="42" s="1"/>
  <c r="G9" i="27"/>
  <c r="H9" i="27" s="1"/>
  <c r="G9" i="10"/>
  <c r="H9" i="10" s="1"/>
  <c r="G9" i="18"/>
  <c r="H9" i="18" s="1"/>
  <c r="G9" i="26"/>
  <c r="H9" i="26" s="1"/>
  <c r="G9" i="35"/>
  <c r="H9" i="35" s="1"/>
  <c r="G9" i="43"/>
  <c r="H9" i="43" s="1"/>
  <c r="G9" i="44"/>
  <c r="H9" i="44" s="1"/>
  <c r="G9" i="12"/>
  <c r="H9" i="12" s="1"/>
  <c r="G9" i="20"/>
  <c r="H9" i="20" s="1"/>
  <c r="G9" i="28"/>
  <c r="H9" i="28" s="1"/>
  <c r="G9" i="37"/>
  <c r="H9" i="37" s="1"/>
  <c r="G9" i="36"/>
  <c r="H9" i="36" s="1"/>
  <c r="G12" i="30"/>
  <c r="H12" i="30" s="1"/>
  <c r="G13" i="22"/>
  <c r="H13" i="22" s="1"/>
  <c r="G12" i="44"/>
  <c r="H12" i="44" s="1"/>
  <c r="G13" i="33"/>
  <c r="H13" i="33" s="1"/>
  <c r="G14" i="31"/>
  <c r="H14" i="31" s="1"/>
  <c r="G12" i="29"/>
  <c r="H12" i="29" s="1"/>
  <c r="G13" i="27"/>
  <c r="H13" i="27" s="1"/>
  <c r="G14" i="25"/>
  <c r="H14" i="25" s="1"/>
  <c r="G14" i="23"/>
  <c r="H14" i="23" s="1"/>
  <c r="G14" i="21"/>
  <c r="H14" i="21" s="1"/>
  <c r="G14" i="19"/>
  <c r="H14" i="19" s="1"/>
  <c r="G13" i="17"/>
  <c r="H13" i="17" s="1"/>
  <c r="G13" i="15"/>
  <c r="H13" i="15" s="1"/>
  <c r="G12" i="13"/>
  <c r="H12" i="13" s="1"/>
  <c r="G12" i="11"/>
  <c r="H12" i="11" s="1"/>
  <c r="G12" i="9"/>
  <c r="H12" i="9" s="1"/>
  <c r="G12" i="7"/>
  <c r="H12" i="7" s="1"/>
  <c r="G13" i="35"/>
  <c r="H13" i="35" s="1"/>
  <c r="G13" i="37"/>
  <c r="H13" i="37" s="1"/>
  <c r="G14" i="39"/>
  <c r="H14" i="39" s="1"/>
  <c r="G13" i="41"/>
  <c r="H13" i="41" s="1"/>
  <c r="G13" i="43"/>
  <c r="H13" i="43" s="1"/>
  <c r="G12" i="32"/>
  <c r="H12" i="32" s="1"/>
  <c r="G13" i="20"/>
  <c r="H13" i="20" s="1"/>
  <c r="G11" i="10"/>
  <c r="H11" i="10" s="1"/>
  <c r="G12" i="36"/>
  <c r="H12" i="36" s="1"/>
  <c r="G13" i="40"/>
  <c r="H13" i="40" s="1"/>
  <c r="G14" i="33"/>
  <c r="H14" i="33" s="1"/>
  <c r="G13" i="29"/>
  <c r="H13" i="29" s="1"/>
  <c r="G14" i="27"/>
  <c r="H14" i="27" s="1"/>
  <c r="G11" i="26"/>
  <c r="H11" i="26" s="1"/>
  <c r="G11" i="24"/>
  <c r="H11" i="24" s="1"/>
  <c r="G11" i="22"/>
  <c r="H11" i="22" s="1"/>
  <c r="G11" i="20"/>
  <c r="H11" i="20" s="1"/>
  <c r="G11" i="18"/>
  <c r="H11" i="18" s="1"/>
  <c r="G14" i="17"/>
  <c r="H14" i="17" s="1"/>
  <c r="G14" i="15"/>
  <c r="H14" i="15" s="1"/>
  <c r="G13" i="13"/>
  <c r="H13" i="13" s="1"/>
  <c r="G13" i="11"/>
  <c r="H13" i="11" s="1"/>
  <c r="G13" i="9"/>
  <c r="H13" i="9" s="1"/>
  <c r="G13" i="7"/>
  <c r="H13" i="7" s="1"/>
  <c r="G14" i="35"/>
  <c r="H14" i="35" s="1"/>
  <c r="G14" i="37"/>
  <c r="H14" i="37" s="1"/>
  <c r="G11" i="38"/>
  <c r="H11" i="38" s="1"/>
  <c r="G11" i="40"/>
  <c r="H11" i="40" s="1"/>
  <c r="G14" i="41"/>
  <c r="H14" i="41" s="1"/>
  <c r="G14" i="43"/>
  <c r="H14" i="43" s="1"/>
  <c r="G8" i="29"/>
  <c r="H8" i="29" s="1"/>
  <c r="G8" i="18"/>
  <c r="H8" i="18" s="1"/>
  <c r="G8" i="6"/>
  <c r="H8" i="6" s="1"/>
  <c r="G8" i="40"/>
  <c r="H8" i="40" s="1"/>
  <c r="G8" i="25"/>
  <c r="H8" i="25" s="1"/>
  <c r="G8" i="16"/>
  <c r="H8" i="16" s="1"/>
  <c r="G8" i="30"/>
  <c r="H8" i="30" s="1"/>
  <c r="G8" i="14"/>
  <c r="H8" i="14" s="1"/>
  <c r="G8" i="35"/>
  <c r="H8" i="35" s="1"/>
  <c r="G8" i="20"/>
  <c r="H8" i="20" s="1"/>
  <c r="G8" i="32"/>
  <c r="H8" i="32" s="1"/>
  <c r="G8" i="37"/>
  <c r="H8" i="37" s="1"/>
  <c r="G8" i="5"/>
  <c r="H8" i="5" s="1"/>
  <c r="G8" i="24"/>
  <c r="H8" i="24" s="1"/>
  <c r="G8" i="12"/>
  <c r="H8" i="12" s="1"/>
  <c r="G8" i="39"/>
  <c r="H8" i="39" s="1"/>
  <c r="G8" i="41"/>
  <c r="H8" i="41" s="1"/>
  <c r="G8" i="8"/>
  <c r="H8" i="8" s="1"/>
  <c r="G8" i="26"/>
  <c r="H8" i="26" s="1"/>
  <c r="G8" i="22"/>
  <c r="H8" i="22" s="1"/>
  <c r="G8" i="10"/>
  <c r="H8" i="10" s="1"/>
  <c r="G8" i="43"/>
  <c r="H8" i="43" s="1"/>
  <c r="F12" i="3"/>
  <c r="G12" i="3" s="1"/>
  <c r="I38" i="2"/>
  <c r="I41" i="2"/>
  <c r="I45" i="2"/>
  <c r="F14" i="3"/>
  <c r="G14" i="3" s="1"/>
  <c r="F13" i="3"/>
  <c r="G13" i="3" s="1"/>
  <c r="F11" i="3"/>
  <c r="F10" i="3"/>
  <c r="G10" i="3" s="1"/>
  <c r="F9" i="3"/>
  <c r="G9" i="3" s="1"/>
  <c r="F8" i="3"/>
  <c r="G8" i="3" s="1"/>
  <c r="H15" i="42" l="1"/>
  <c r="B17" i="42" s="1"/>
  <c r="H15" i="9"/>
  <c r="E12" i="2" s="1"/>
  <c r="O12" i="2" s="1"/>
  <c r="H15" i="27"/>
  <c r="E30" i="2" s="1"/>
  <c r="O30" i="2" s="1"/>
  <c r="H15" i="7"/>
  <c r="B17" i="7" s="1"/>
  <c r="H15" i="11"/>
  <c r="E14" i="2" s="1"/>
  <c r="O14" i="2" s="1"/>
  <c r="H15" i="19"/>
  <c r="E22" i="2" s="1"/>
  <c r="O22" i="2" s="1"/>
  <c r="H15" i="21"/>
  <c r="E24" i="2" s="1"/>
  <c r="O24" i="2" s="1"/>
  <c r="H15" i="33"/>
  <c r="E36" i="2" s="1"/>
  <c r="O36" i="2" s="1"/>
  <c r="H15" i="20"/>
  <c r="E23" i="2" s="1"/>
  <c r="O23" i="2" s="1"/>
  <c r="H15" i="31"/>
  <c r="E34" i="2" s="1"/>
  <c r="O34" i="2" s="1"/>
  <c r="H15" i="23"/>
  <c r="B17" i="23" s="1"/>
  <c r="H15" i="28"/>
  <c r="E31" i="2" s="1"/>
  <c r="O31" i="2" s="1"/>
  <c r="H15" i="38"/>
  <c r="B17" i="38" s="1"/>
  <c r="H15" i="15"/>
  <c r="B17" i="15" s="1"/>
  <c r="H15" i="44"/>
  <c r="B17" i="44" s="1"/>
  <c r="H15" i="13"/>
  <c r="E16" i="2" s="1"/>
  <c r="O16" i="2" s="1"/>
  <c r="H15" i="17"/>
  <c r="B17" i="17" s="1"/>
  <c r="H15" i="36"/>
  <c r="B17" i="36" s="1"/>
  <c r="H15" i="18"/>
  <c r="E21" i="2" s="1"/>
  <c r="O21" i="2" s="1"/>
  <c r="H15" i="26"/>
  <c r="B17" i="26" s="1"/>
  <c r="H15" i="32"/>
  <c r="B17" i="32" s="1"/>
  <c r="H15" i="6"/>
  <c r="B17" i="6" s="1"/>
  <c r="H15" i="41"/>
  <c r="B17" i="41" s="1"/>
  <c r="H15" i="35"/>
  <c r="B17" i="35" s="1"/>
  <c r="H15" i="29"/>
  <c r="B17" i="29" s="1"/>
  <c r="H15" i="8"/>
  <c r="E11" i="2" s="1"/>
  <c r="O11" i="2" s="1"/>
  <c r="H15" i="39"/>
  <c r="B17" i="39" s="1"/>
  <c r="H15" i="14"/>
  <c r="B17" i="14" s="1"/>
  <c r="H15" i="12"/>
  <c r="B17" i="12" s="1"/>
  <c r="H15" i="30"/>
  <c r="B17" i="30" s="1"/>
  <c r="G11" i="3"/>
  <c r="H11" i="3" s="1"/>
  <c r="H15" i="43"/>
  <c r="E45" i="2" s="1"/>
  <c r="O45" i="2" s="1"/>
  <c r="H15" i="24"/>
  <c r="E27" i="2" s="1"/>
  <c r="O27" i="2" s="1"/>
  <c r="H15" i="16"/>
  <c r="E19" i="2" s="1"/>
  <c r="O19" i="2" s="1"/>
  <c r="H15" i="10"/>
  <c r="B17" i="10" s="1"/>
  <c r="H15" i="5"/>
  <c r="B17" i="5" s="1"/>
  <c r="H15" i="25"/>
  <c r="B17" i="25" s="1"/>
  <c r="H15" i="22"/>
  <c r="B17" i="22" s="1"/>
  <c r="H15" i="37"/>
  <c r="B17" i="37" s="1"/>
  <c r="H15" i="40"/>
  <c r="B17" i="40" s="1"/>
  <c r="E13" i="2"/>
  <c r="O13" i="2" s="1"/>
  <c r="H12" i="3"/>
  <c r="H8" i="3"/>
  <c r="H9" i="3"/>
  <c r="H13" i="3"/>
  <c r="H10" i="3"/>
  <c r="H14" i="3"/>
  <c r="C36" i="2"/>
  <c r="B36" i="2"/>
  <c r="D36" i="2" s="1"/>
  <c r="C35" i="2"/>
  <c r="B35" i="2"/>
  <c r="D35" i="2" s="1"/>
  <c r="C34" i="2"/>
  <c r="B34" i="2"/>
  <c r="D34" i="2" s="1"/>
  <c r="C33" i="2"/>
  <c r="B33" i="2"/>
  <c r="D33" i="2" s="1"/>
  <c r="C32" i="2"/>
  <c r="B32" i="2"/>
  <c r="D32" i="2" s="1"/>
  <c r="C31" i="2"/>
  <c r="B31" i="2"/>
  <c r="D31" i="2" s="1"/>
  <c r="C30" i="2"/>
  <c r="B30" i="2"/>
  <c r="D30" i="2" s="1"/>
  <c r="C29" i="2"/>
  <c r="B29" i="2"/>
  <c r="D29" i="2" s="1"/>
  <c r="C28" i="2"/>
  <c r="B28" i="2"/>
  <c r="D28" i="2" s="1"/>
  <c r="C27" i="2"/>
  <c r="B27" i="2"/>
  <c r="D27" i="2" s="1"/>
  <c r="C26" i="2"/>
  <c r="B26" i="2"/>
  <c r="D26" i="2" s="1"/>
  <c r="C25" i="2"/>
  <c r="B25" i="2"/>
  <c r="D25" i="2" s="1"/>
  <c r="C24" i="2"/>
  <c r="B24" i="2"/>
  <c r="D24" i="2" s="1"/>
  <c r="C23" i="2"/>
  <c r="B23" i="2"/>
  <c r="D23" i="2" s="1"/>
  <c r="C22" i="2"/>
  <c r="B22" i="2"/>
  <c r="D22" i="2" s="1"/>
  <c r="C21" i="2"/>
  <c r="B21" i="2"/>
  <c r="D21" i="2" s="1"/>
  <c r="C20" i="2"/>
  <c r="B20" i="2"/>
  <c r="D20" i="2" s="1"/>
  <c r="C19" i="2"/>
  <c r="B19" i="2"/>
  <c r="D19" i="2" s="1"/>
  <c r="C18" i="2"/>
  <c r="B18" i="2"/>
  <c r="D18" i="2" s="1"/>
  <c r="C17" i="2"/>
  <c r="B17" i="2"/>
  <c r="D17" i="2" s="1"/>
  <c r="C16" i="2"/>
  <c r="B16" i="2"/>
  <c r="D16" i="2" s="1"/>
  <c r="C15" i="2"/>
  <c r="B15" i="2"/>
  <c r="D15" i="2" s="1"/>
  <c r="C14" i="2"/>
  <c r="B14" i="2"/>
  <c r="C13" i="2"/>
  <c r="B13" i="2"/>
  <c r="C12" i="2"/>
  <c r="B12" i="2"/>
  <c r="D12" i="2" s="1"/>
  <c r="C11" i="2"/>
  <c r="B11" i="2"/>
  <c r="D11" i="2" s="1"/>
  <c r="C10" i="2"/>
  <c r="B10" i="2"/>
  <c r="D10" i="2" s="1"/>
  <c r="C9" i="2"/>
  <c r="B9" i="2"/>
  <c r="D9" i="2" s="1"/>
  <c r="C8" i="2"/>
  <c r="B8" i="2"/>
  <c r="D8" i="2" s="1"/>
  <c r="C7" i="2"/>
  <c r="B7" i="2"/>
  <c r="D7" i="2" s="1"/>
  <c r="E41" i="2" l="1"/>
  <c r="O41" i="2" s="1"/>
  <c r="B17" i="11"/>
  <c r="I14" i="2"/>
  <c r="D14" i="2"/>
  <c r="I13" i="2"/>
  <c r="D13" i="2"/>
  <c r="I7" i="2"/>
  <c r="E28" i="2"/>
  <c r="O28" i="2" s="1"/>
  <c r="E40" i="2"/>
  <c r="O40" i="2" s="1"/>
  <c r="E35" i="2"/>
  <c r="O35" i="2" s="1"/>
  <c r="E33" i="2"/>
  <c r="O33" i="2" s="1"/>
  <c r="E43" i="2"/>
  <c r="O43" i="2" s="1"/>
  <c r="E25" i="2"/>
  <c r="O25" i="2" s="1"/>
  <c r="B17" i="19"/>
  <c r="E44" i="2"/>
  <c r="O44" i="2" s="1"/>
  <c r="E18" i="2"/>
  <c r="O18" i="2" s="1"/>
  <c r="E9" i="2"/>
  <c r="O9" i="2" s="1"/>
  <c r="E32" i="2"/>
  <c r="O32" i="2" s="1"/>
  <c r="B17" i="21"/>
  <c r="B17" i="20"/>
  <c r="B17" i="24"/>
  <c r="E10" i="2"/>
  <c r="O10" i="2" s="1"/>
  <c r="E29" i="2"/>
  <c r="O29" i="2" s="1"/>
  <c r="B17" i="27"/>
  <c r="B17" i="28"/>
  <c r="E26" i="2"/>
  <c r="O26" i="2" s="1"/>
  <c r="E17" i="2"/>
  <c r="O17" i="2" s="1"/>
  <c r="E37" i="2"/>
  <c r="O37" i="2" s="1"/>
  <c r="E39" i="2"/>
  <c r="O39" i="2" s="1"/>
  <c r="B17" i="33"/>
  <c r="B17" i="16"/>
  <c r="B17" i="43"/>
  <c r="B17" i="31"/>
  <c r="B17" i="13"/>
  <c r="B17" i="9"/>
  <c r="E38" i="2"/>
  <c r="O38" i="2" s="1"/>
  <c r="B17" i="8"/>
  <c r="E42" i="2"/>
  <c r="O42" i="2" s="1"/>
  <c r="E46" i="2"/>
  <c r="O46" i="2" s="1"/>
  <c r="E8" i="2"/>
  <c r="O8" i="2" s="1"/>
  <c r="B17" i="18"/>
  <c r="E15" i="2"/>
  <c r="O15" i="2" s="1"/>
  <c r="E20" i="2"/>
  <c r="O20" i="2" s="1"/>
  <c r="I18" i="2"/>
  <c r="I30" i="2"/>
  <c r="K30" i="2"/>
  <c r="I11" i="2"/>
  <c r="K11" i="2"/>
  <c r="I15" i="2"/>
  <c r="I19" i="2"/>
  <c r="K19" i="2"/>
  <c r="I23" i="2"/>
  <c r="K23" i="2"/>
  <c r="I27" i="2"/>
  <c r="K27" i="2"/>
  <c r="I31" i="2"/>
  <c r="K31" i="2"/>
  <c r="K35" i="2"/>
  <c r="I35" i="2"/>
  <c r="I10" i="2"/>
  <c r="I26" i="2"/>
  <c r="I34" i="2"/>
  <c r="K34" i="2"/>
  <c r="I12" i="2"/>
  <c r="K12" i="2"/>
  <c r="I16" i="2"/>
  <c r="K16" i="2"/>
  <c r="I20" i="2"/>
  <c r="I24" i="2"/>
  <c r="K24" i="2"/>
  <c r="I28" i="2"/>
  <c r="K28" i="2"/>
  <c r="K32" i="2"/>
  <c r="I32" i="2"/>
  <c r="I36" i="2"/>
  <c r="K36" i="2"/>
  <c r="I22" i="2"/>
  <c r="K22" i="2"/>
  <c r="K14" i="2"/>
  <c r="I17" i="2"/>
  <c r="I21" i="2"/>
  <c r="K21" i="2"/>
  <c r="I25" i="2"/>
  <c r="I29" i="2"/>
  <c r="I33" i="2"/>
  <c r="K33" i="2"/>
  <c r="K45" i="2"/>
  <c r="M45" i="2" s="1"/>
  <c r="K13" i="2"/>
  <c r="I8" i="2"/>
  <c r="I9" i="2"/>
  <c r="C3" i="3"/>
  <c r="K41" i="2" l="1"/>
  <c r="M41" i="2" s="1"/>
  <c r="K40" i="2"/>
  <c r="M40" i="2" s="1"/>
  <c r="M14" i="2"/>
  <c r="M13" i="2"/>
  <c r="K38" i="2"/>
  <c r="M38" i="2" s="1"/>
  <c r="K46" i="2"/>
  <c r="M46" i="2" s="1"/>
  <c r="K29" i="2"/>
  <c r="M29" i="2" s="1"/>
  <c r="K44" i="2"/>
  <c r="M44" i="2" s="1"/>
  <c r="K9" i="2"/>
  <c r="M9" i="2" s="1"/>
  <c r="K43" i="2"/>
  <c r="M43" i="2" s="1"/>
  <c r="K25" i="2"/>
  <c r="M25" i="2" s="1"/>
  <c r="K18" i="2"/>
  <c r="M18" i="2" s="1"/>
  <c r="K17" i="2"/>
  <c r="M17" i="2" s="1"/>
  <c r="K20" i="2"/>
  <c r="M20" i="2" s="1"/>
  <c r="K15" i="2"/>
  <c r="M15" i="2" s="1"/>
  <c r="K26" i="2"/>
  <c r="M26" i="2" s="1"/>
  <c r="K10" i="2"/>
  <c r="M10" i="2" s="1"/>
  <c r="K42" i="2"/>
  <c r="M42" i="2" s="1"/>
  <c r="K37" i="2"/>
  <c r="M37" i="2" s="1"/>
  <c r="K39" i="2"/>
  <c r="M39" i="2" s="1"/>
  <c r="K8" i="2"/>
  <c r="M8" i="2" s="1"/>
  <c r="M27" i="2"/>
  <c r="M11" i="2"/>
  <c r="M33" i="2"/>
  <c r="M31" i="2"/>
  <c r="M16" i="2"/>
  <c r="M30" i="2"/>
  <c r="M19" i="2"/>
  <c r="M36" i="2"/>
  <c r="M22" i="2"/>
  <c r="M24" i="2"/>
  <c r="M34" i="2"/>
  <c r="M28" i="2"/>
  <c r="M12" i="2"/>
  <c r="M23" i="2"/>
  <c r="M35" i="2"/>
  <c r="M32" i="2"/>
  <c r="M21" i="2"/>
  <c r="C3" i="2"/>
  <c r="F3" i="2"/>
  <c r="E3" i="3"/>
  <c r="C4" i="3"/>
  <c r="G47" i="2" l="1"/>
  <c r="I47" i="2" l="1"/>
  <c r="H15" i="3" l="1"/>
  <c r="E7" i="2" l="1"/>
  <c r="B17" i="3"/>
  <c r="K7" i="2" l="1"/>
  <c r="M7" i="2" s="1"/>
  <c r="M47" i="2" s="1"/>
  <c r="O7" i="2"/>
  <c r="K47" i="2" l="1"/>
</calcChain>
</file>

<file path=xl/comments1.xml><?xml version="1.0" encoding="utf-8"?>
<comments xmlns="http://schemas.openxmlformats.org/spreadsheetml/2006/main">
  <authors>
    <author>gomcnabb</author>
    <author>Dupuis, Andre (MI)</author>
  </authors>
  <commentList>
    <comment ref="H2" authorId="0" shapeId="0">
      <text>
        <r>
          <rPr>
            <b/>
            <sz val="9"/>
            <color indexed="81"/>
            <rFont val="Tahoma"/>
            <charset val="1"/>
          </rPr>
          <t>Unit Price</t>
        </r>
      </text>
    </comment>
    <comment ref="H3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4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5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6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7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8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9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0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1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2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3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4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5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6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7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8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19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0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1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2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3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4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5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6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  <comment ref="H27" authorId="1" shapeId="0">
      <text>
        <r>
          <rPr>
            <sz val="9"/>
            <color indexed="81"/>
            <rFont val="Tahoma"/>
            <family val="2"/>
          </rPr>
          <t>Input unit price per Square Meter</t>
        </r>
      </text>
    </comment>
  </commentList>
</comments>
</file>

<file path=xl/comments10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1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2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3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4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5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6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7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8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9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.xml><?xml version="1.0" encoding="utf-8"?>
<comments xmlns="http://schemas.openxmlformats.org/spreadsheetml/2006/main">
  <authors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Input Chain of Custody Sample #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0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1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2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3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Input Chain of Custody Sample #
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4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5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6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7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8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9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0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1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2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3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 xml:space="preserve">Input Chain of Custody Sample #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4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5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6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7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8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9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0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1.xml><?xml version="1.0" encoding="utf-8"?>
<comments xmlns="http://schemas.openxmlformats.org/spreadsheetml/2006/main">
  <authors>
    <author>Dupuis, Andre (MI)</author>
    <author>gomcnabb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5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6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7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8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9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sharedStrings.xml><?xml version="1.0" encoding="utf-8"?>
<sst xmlns="http://schemas.openxmlformats.org/spreadsheetml/2006/main" count="1055" uniqueCount="55">
  <si>
    <t>Project Information</t>
  </si>
  <si>
    <t>Contract #</t>
  </si>
  <si>
    <t>PTH/PR</t>
  </si>
  <si>
    <t>Contractor</t>
  </si>
  <si>
    <t>Location</t>
  </si>
  <si>
    <t>Specification</t>
  </si>
  <si>
    <t>Minimum</t>
  </si>
  <si>
    <t>Maximum</t>
  </si>
  <si>
    <t>Lot Number</t>
  </si>
  <si>
    <t>Sample ID#</t>
  </si>
  <si>
    <t>Mean</t>
  </si>
  <si>
    <t>Mean Deviation</t>
  </si>
  <si>
    <t>#</t>
  </si>
  <si>
    <t>Adjusted Lot Price</t>
  </si>
  <si>
    <t xml:space="preserve">Lot Price </t>
  </si>
  <si>
    <t>Lot Price Reduction</t>
  </si>
  <si>
    <t>Totals</t>
  </si>
  <si>
    <t>Sieve Size</t>
  </si>
  <si>
    <t>9.50 mm</t>
  </si>
  <si>
    <t>4.75 mm</t>
  </si>
  <si>
    <t>0.600 mm</t>
  </si>
  <si>
    <t>0.075 mm</t>
  </si>
  <si>
    <t>Section</t>
  </si>
  <si>
    <t>Corrective Action Required</t>
  </si>
  <si>
    <t>PTH / PR</t>
  </si>
  <si>
    <t>Contract Section Number</t>
  </si>
  <si>
    <t>Percent Reduction</t>
  </si>
  <si>
    <t>Percent Reduction (%)</t>
  </si>
  <si>
    <t>Section #</t>
  </si>
  <si>
    <t>12.50 mm</t>
  </si>
  <si>
    <t>0.425 mm</t>
  </si>
  <si>
    <t>0.075 mm (II)</t>
  </si>
  <si>
    <t>0.075 mm (I)</t>
  </si>
  <si>
    <t>Total Unit Price Reduction per Square Meter (%)</t>
  </si>
  <si>
    <t>Type I</t>
  </si>
  <si>
    <t>Type II</t>
  </si>
  <si>
    <t>-</t>
  </si>
  <si>
    <r>
      <t xml:space="preserve">Note: Input aggregate requirements from </t>
    </r>
    <r>
      <rPr>
        <sz val="11"/>
        <rFont val="Calibri"/>
        <family val="2"/>
        <scheme val="minor"/>
      </rPr>
      <t>'823 - Construction specifications for emulsified asphalt chip seals' as specified in the Contract. Verify the correct specification, type I or Type II, is used.</t>
    </r>
  </si>
  <si>
    <t>Type</t>
  </si>
  <si>
    <t>Type II specifications</t>
  </si>
  <si>
    <t>Type I Specifications</t>
  </si>
  <si>
    <t>Chip Seal Pay Adjustment Summary</t>
  </si>
  <si>
    <t>Number of Lots</t>
  </si>
  <si>
    <t>Total QA samples</t>
  </si>
  <si>
    <t>Total Appeal samples</t>
  </si>
  <si>
    <t>Note: Minimum three samples per Lot</t>
  </si>
  <si>
    <t>Total samples</t>
  </si>
  <si>
    <t>Lot Size        (lane-km)</t>
  </si>
  <si>
    <t>Total Length (lane-km)</t>
  </si>
  <si>
    <t>Lot Quantity (m/sq)</t>
  </si>
  <si>
    <t>Work Order #</t>
  </si>
  <si>
    <t>PRSQ ($)</t>
  </si>
  <si>
    <t>Contract Area (Sq. m)</t>
  </si>
  <si>
    <t xml:space="preserve">Note: Three test results required to apply the unit price adjustment </t>
  </si>
  <si>
    <r>
      <t xml:space="preserve">Chain of Custody Sample ID# Naming Convention: Contract # - Section # - Lot # - Sample # "A" for QA Samples or "B" for Appeals samples ie. </t>
    </r>
    <r>
      <rPr>
        <b/>
        <sz val="11"/>
        <color theme="1"/>
        <rFont val="Calibri"/>
        <family val="2"/>
        <scheme val="minor"/>
      </rPr>
      <t>7000-1-1-1A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</si>
</sst>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0.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/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Border="1"/>
    <xf numFmtId="44" fontId="0" fillId="0" borderId="0" xfId="0" applyNumberFormat="1"/>
    <xf numFmtId="164" fontId="0" fillId="3" borderId="5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0" fillId="3" borderId="6" xfId="0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4" fontId="0" fillId="0" borderId="16" xfId="1" applyFont="1" applyFill="1" applyBorder="1" applyAlignment="1" applyProtection="1">
      <alignment horizontal="center" vertical="center"/>
      <protection locked="0"/>
    </xf>
    <xf numFmtId="44" fontId="0" fillId="0" borderId="12" xfId="1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4" fontId="0" fillId="2" borderId="17" xfId="1" applyFont="1" applyFill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0" fillId="2" borderId="17" xfId="0" applyNumberForma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44" fontId="0" fillId="0" borderId="9" xfId="1" applyFont="1" applyFill="1" applyBorder="1" applyAlignment="1" applyProtection="1">
      <alignment horizontal="center" vertical="center"/>
      <protection locked="0"/>
    </xf>
    <xf numFmtId="44" fontId="0" fillId="0" borderId="30" xfId="1" applyFont="1" applyFill="1" applyBorder="1" applyAlignment="1" applyProtection="1">
      <alignment horizontal="center" vertical="center"/>
      <protection locked="0"/>
    </xf>
    <xf numFmtId="44" fontId="0" fillId="0" borderId="9" xfId="1" applyFont="1" applyBorder="1" applyAlignment="1">
      <alignment horizontal="center" vertical="center"/>
    </xf>
    <xf numFmtId="44" fontId="0" fillId="0" borderId="30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4" xfId="0" quotePrefix="1" applyFill="1" applyBorder="1" applyAlignment="1" applyProtection="1">
      <alignment horizontal="center" vertical="center"/>
      <protection locked="0"/>
    </xf>
    <xf numFmtId="0" fontId="0" fillId="0" borderId="6" xfId="0" quotePrefix="1" applyFill="1" applyBorder="1" applyAlignment="1" applyProtection="1">
      <alignment horizontal="center" vertical="center"/>
      <protection locked="0"/>
    </xf>
    <xf numFmtId="0" fontId="0" fillId="0" borderId="12" xfId="0" quotePrefix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166" fontId="4" fillId="3" borderId="38" xfId="0" applyNumberFormat="1" applyFont="1" applyFill="1" applyBorder="1" applyAlignment="1" applyProtection="1">
      <alignment horizontal="center" vertical="center"/>
      <protection locked="0"/>
    </xf>
    <xf numFmtId="166" fontId="4" fillId="3" borderId="16" xfId="0" applyNumberFormat="1" applyFont="1" applyFill="1" applyBorder="1" applyAlignment="1" applyProtection="1">
      <alignment horizontal="center" vertical="center"/>
      <protection locked="0"/>
    </xf>
    <xf numFmtId="166" fontId="4" fillId="3" borderId="5" xfId="0" applyNumberFormat="1" applyFont="1" applyFill="1" applyBorder="1" applyAlignment="1" applyProtection="1">
      <alignment horizontal="center" vertical="center"/>
      <protection locked="0"/>
    </xf>
    <xf numFmtId="166" fontId="4" fillId="3" borderId="8" xfId="0" applyNumberFormat="1" applyFont="1" applyFill="1" applyBorder="1" applyAlignment="1" applyProtection="1">
      <alignment horizontal="center" vertical="center"/>
      <protection locked="0"/>
    </xf>
    <xf numFmtId="1" fontId="0" fillId="0" borderId="5" xfId="0" applyNumberFormat="1" applyBorder="1"/>
    <xf numFmtId="1" fontId="0" fillId="0" borderId="8" xfId="0" applyNumberFormat="1" applyBorder="1"/>
    <xf numFmtId="164" fontId="0" fillId="0" borderId="17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44" fontId="0" fillId="0" borderId="38" xfId="1" applyFont="1" applyFill="1" applyBorder="1" applyAlignment="1" applyProtection="1">
      <alignment horizontal="center" vertical="center"/>
      <protection locked="0"/>
    </xf>
    <xf numFmtId="44" fontId="0" fillId="0" borderId="26" xfId="1" applyFont="1" applyFill="1" applyBorder="1" applyAlignment="1" applyProtection="1">
      <alignment horizontal="center" vertical="center"/>
      <protection locked="0"/>
    </xf>
    <xf numFmtId="44" fontId="0" fillId="0" borderId="38" xfId="1" applyFont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0" fillId="3" borderId="8" xfId="0" applyNumberFormat="1" applyFill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5" fontId="0" fillId="0" borderId="51" xfId="2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54" xfId="0" applyFont="1" applyBorder="1" applyAlignment="1">
      <alignment horizontal="left" vertical="top" wrapText="1"/>
    </xf>
    <xf numFmtId="0" fontId="0" fillId="0" borderId="17" xfId="0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S35"/>
  <sheetViews>
    <sheetView tabSelected="1" workbookViewId="0"/>
  </sheetViews>
  <sheetFormatPr defaultRowHeight="15" x14ac:dyDescent="0.25"/>
  <cols>
    <col min="2" max="17" width="14.7109375" customWidth="1"/>
  </cols>
  <sheetData>
    <row r="1" spans="2:19" ht="15.75" thickBot="1" x14ac:dyDescent="0.3"/>
    <row r="2" spans="2:19" ht="30.75" thickBot="1" x14ac:dyDescent="0.3">
      <c r="B2" s="69" t="s">
        <v>0</v>
      </c>
      <c r="C2" s="70"/>
      <c r="D2" s="70"/>
      <c r="E2" s="71"/>
      <c r="F2" s="1"/>
      <c r="G2" s="59" t="s">
        <v>28</v>
      </c>
      <c r="H2" s="60" t="s">
        <v>51</v>
      </c>
      <c r="I2" s="61" t="s">
        <v>24</v>
      </c>
      <c r="J2" s="60" t="s">
        <v>50</v>
      </c>
      <c r="K2" s="60" t="s">
        <v>4</v>
      </c>
      <c r="L2" s="60" t="s">
        <v>52</v>
      </c>
      <c r="M2" s="61" t="s">
        <v>42</v>
      </c>
      <c r="N2" s="61" t="s">
        <v>48</v>
      </c>
      <c r="O2" s="61" t="s">
        <v>47</v>
      </c>
      <c r="P2" s="61" t="s">
        <v>43</v>
      </c>
      <c r="Q2" s="62" t="s">
        <v>44</v>
      </c>
      <c r="R2" s="1"/>
      <c r="S2" s="1"/>
    </row>
    <row r="3" spans="2:19" ht="20.100000000000001" customHeight="1" thickBot="1" x14ac:dyDescent="0.3">
      <c r="B3" s="32" t="s">
        <v>1</v>
      </c>
      <c r="C3" s="22"/>
      <c r="D3" s="33" t="s">
        <v>3</v>
      </c>
      <c r="E3" s="18"/>
      <c r="G3" s="14">
        <v>1</v>
      </c>
      <c r="H3" s="139"/>
      <c r="I3" s="37"/>
      <c r="J3" s="55"/>
      <c r="K3" s="51"/>
      <c r="L3" s="55"/>
      <c r="M3" s="37"/>
      <c r="N3" s="145" t="str">
        <f>IF(L3="","",((L3/3800)/2))</f>
        <v/>
      </c>
      <c r="O3" s="66" t="str">
        <f>IFERROR(N3/M3,"")</f>
        <v/>
      </c>
      <c r="P3" s="67" t="str">
        <f>IF(O3="","",M3*3)</f>
        <v/>
      </c>
      <c r="Q3" s="68" t="str">
        <f>IF(P3="","",M3*3)</f>
        <v/>
      </c>
    </row>
    <row r="4" spans="2:19" ht="20.100000000000001" customHeight="1" thickBot="1" x14ac:dyDescent="0.3">
      <c r="G4" s="12">
        <v>2</v>
      </c>
      <c r="H4" s="140"/>
      <c r="I4" s="38"/>
      <c r="J4" s="55"/>
      <c r="K4" s="63"/>
      <c r="L4" s="63"/>
      <c r="M4" s="38"/>
      <c r="N4" s="145" t="str">
        <f t="shared" ref="N4:N27" si="0">IF(L4="","",((L4/3800)/2))</f>
        <v/>
      </c>
      <c r="O4" s="17" t="str">
        <f>IFERROR(N4/M4,"")</f>
        <v/>
      </c>
      <c r="P4" s="52" t="str">
        <f>IF(O4="","",M4*3)</f>
        <v/>
      </c>
      <c r="Q4" s="65" t="str">
        <f>IF(P4="","",M4*3)</f>
        <v/>
      </c>
    </row>
    <row r="5" spans="2:19" ht="20.100000000000001" customHeight="1" x14ac:dyDescent="0.25">
      <c r="B5" s="79" t="s">
        <v>17</v>
      </c>
      <c r="C5" s="85"/>
      <c r="D5" s="74" t="s">
        <v>40</v>
      </c>
      <c r="E5" s="75"/>
      <c r="G5" s="12">
        <v>3</v>
      </c>
      <c r="H5" s="139"/>
      <c r="I5" s="38"/>
      <c r="J5" s="55"/>
      <c r="K5" s="63"/>
      <c r="L5" s="63"/>
      <c r="M5" s="38"/>
      <c r="N5" s="145" t="str">
        <f t="shared" si="0"/>
        <v/>
      </c>
      <c r="O5" s="17" t="str">
        <f>IFERROR(N5/M5,"")</f>
        <v/>
      </c>
      <c r="P5" s="52" t="str">
        <f>IF(O5="","",M5*3)</f>
        <v/>
      </c>
      <c r="Q5" s="65" t="str">
        <f>IF(P5="","",M5*3)</f>
        <v/>
      </c>
    </row>
    <row r="6" spans="2:19" ht="20.100000000000001" customHeight="1" x14ac:dyDescent="0.25">
      <c r="B6" s="86"/>
      <c r="C6" s="87"/>
      <c r="D6" s="76"/>
      <c r="E6" s="77"/>
      <c r="G6" s="12">
        <v>4</v>
      </c>
      <c r="H6" s="140"/>
      <c r="I6" s="38"/>
      <c r="J6" s="55"/>
      <c r="K6" s="63"/>
      <c r="L6" s="63"/>
      <c r="M6" s="38"/>
      <c r="N6" s="145" t="str">
        <f t="shared" si="0"/>
        <v/>
      </c>
      <c r="O6" s="17" t="str">
        <f>IFERROR(N6/M6,"")</f>
        <v/>
      </c>
      <c r="P6" s="52" t="str">
        <f>IF(O6="","",M6*3)</f>
        <v/>
      </c>
      <c r="Q6" s="65" t="str">
        <f>IF(P6="","",M6*3)</f>
        <v/>
      </c>
    </row>
    <row r="7" spans="2:19" ht="20.100000000000001" customHeight="1" x14ac:dyDescent="0.25">
      <c r="B7" s="88"/>
      <c r="C7" s="89"/>
      <c r="D7" s="20" t="s">
        <v>6</v>
      </c>
      <c r="E7" s="21" t="s">
        <v>7</v>
      </c>
      <c r="G7" s="12">
        <v>5</v>
      </c>
      <c r="H7" s="139"/>
      <c r="I7" s="38"/>
      <c r="J7" s="55"/>
      <c r="K7" s="63"/>
      <c r="L7" s="63"/>
      <c r="M7" s="38"/>
      <c r="N7" s="145" t="str">
        <f t="shared" si="0"/>
        <v/>
      </c>
      <c r="O7" s="17" t="str">
        <f>IFERROR(N7/M7,"")</f>
        <v/>
      </c>
      <c r="P7" s="52" t="str">
        <f>IF(O7="","",M7*3)</f>
        <v/>
      </c>
      <c r="Q7" s="65" t="str">
        <f>IF(P7="","",M7*3)</f>
        <v/>
      </c>
    </row>
    <row r="8" spans="2:19" ht="20.100000000000001" customHeight="1" x14ac:dyDescent="0.25">
      <c r="B8" s="72" t="s">
        <v>29</v>
      </c>
      <c r="C8" s="73"/>
      <c r="D8" s="47">
        <f>IF(D5="Type I Specifications",B22,IF(D5="Type II specifications",D22,))</f>
        <v>100</v>
      </c>
      <c r="E8" s="48">
        <f>IF(D5="Type I Specifications",C22,IF(D5="Type II specifications",E22,))</f>
        <v>100</v>
      </c>
      <c r="G8" s="12">
        <v>6</v>
      </c>
      <c r="H8" s="140"/>
      <c r="I8" s="38"/>
      <c r="J8" s="55"/>
      <c r="K8" s="63"/>
      <c r="L8" s="63"/>
      <c r="M8" s="38"/>
      <c r="N8" s="145" t="str">
        <f t="shared" si="0"/>
        <v/>
      </c>
      <c r="O8" s="17" t="str">
        <f>IFERROR(N8/M8,"")</f>
        <v/>
      </c>
      <c r="P8" s="52" t="str">
        <f>IF(O8="","",M8*3)</f>
        <v/>
      </c>
      <c r="Q8" s="65" t="str">
        <f>IF(P8="","",M8*3)</f>
        <v/>
      </c>
    </row>
    <row r="9" spans="2:19" ht="20.100000000000001" customHeight="1" x14ac:dyDescent="0.25">
      <c r="B9" s="72" t="s">
        <v>18</v>
      </c>
      <c r="C9" s="73"/>
      <c r="D9" s="47">
        <f>IF(D5="Type I Specifications",B23,IF(D5="Type II specifications",D23,))</f>
        <v>75</v>
      </c>
      <c r="E9" s="48">
        <f>IF(D5="Type I Specifications",C23,IF(D5="Type II specifications",E23,))</f>
        <v>100</v>
      </c>
      <c r="G9" s="12">
        <v>7</v>
      </c>
      <c r="H9" s="139"/>
      <c r="I9" s="38"/>
      <c r="J9" s="55"/>
      <c r="K9" s="63"/>
      <c r="L9" s="63"/>
      <c r="M9" s="38"/>
      <c r="N9" s="145" t="str">
        <f t="shared" si="0"/>
        <v/>
      </c>
      <c r="O9" s="17" t="str">
        <f>IFERROR(N9/M9,"")</f>
        <v/>
      </c>
      <c r="P9" s="52" t="str">
        <f>IF(O9="","",M9*3)</f>
        <v/>
      </c>
      <c r="Q9" s="65" t="str">
        <f>IF(P9="","",M9*3)</f>
        <v/>
      </c>
    </row>
    <row r="10" spans="2:19" ht="20.100000000000001" customHeight="1" x14ac:dyDescent="0.25">
      <c r="B10" s="72" t="s">
        <v>19</v>
      </c>
      <c r="C10" s="73"/>
      <c r="D10" s="47">
        <f>IF(D5="Type I Specifications",B24,IF(D5="Type II specifications",D24,))</f>
        <v>5</v>
      </c>
      <c r="E10" s="48">
        <f>IF(D5="Type I Specifications",C24,IF(D5="Type II specifications",E24,))</f>
        <v>30</v>
      </c>
      <c r="G10" s="12">
        <v>8</v>
      </c>
      <c r="H10" s="140"/>
      <c r="I10" s="38"/>
      <c r="J10" s="55"/>
      <c r="K10" s="63"/>
      <c r="L10" s="63"/>
      <c r="M10" s="38"/>
      <c r="N10" s="145" t="str">
        <f t="shared" si="0"/>
        <v/>
      </c>
      <c r="O10" s="17" t="str">
        <f>IFERROR(N10/M10,"")</f>
        <v/>
      </c>
      <c r="P10" s="52" t="str">
        <f>IF(O10="","",M10*3)</f>
        <v/>
      </c>
      <c r="Q10" s="65" t="str">
        <f>IF(P10="","",M10*3)</f>
        <v/>
      </c>
    </row>
    <row r="11" spans="2:19" ht="20.100000000000001" customHeight="1" x14ac:dyDescent="0.25">
      <c r="B11" s="72" t="s">
        <v>20</v>
      </c>
      <c r="C11" s="73"/>
      <c r="D11" s="47" t="str">
        <f>IF(D5="Type I Specifications",B25,IF(D5="Type II specifications",D25,))</f>
        <v>-</v>
      </c>
      <c r="E11" s="48" t="str">
        <f>IF(D5="Type I Specifications",C25,IF(D5="Type II specifications",E25,))</f>
        <v>-</v>
      </c>
      <c r="G11" s="12">
        <v>9</v>
      </c>
      <c r="H11" s="139"/>
      <c r="I11" s="38"/>
      <c r="J11" s="55"/>
      <c r="K11" s="63"/>
      <c r="L11" s="63"/>
      <c r="M11" s="38"/>
      <c r="N11" s="145" t="str">
        <f t="shared" si="0"/>
        <v/>
      </c>
      <c r="O11" s="143" t="str">
        <f>IFERROR(N11/M11,"")</f>
        <v/>
      </c>
      <c r="P11" s="52" t="str">
        <f>IF(O11="","",M11*3)</f>
        <v/>
      </c>
      <c r="Q11" s="65" t="str">
        <f>IF(P11="","",M11*3)</f>
        <v/>
      </c>
    </row>
    <row r="12" spans="2:19" ht="20.100000000000001" customHeight="1" x14ac:dyDescent="0.25">
      <c r="B12" s="72" t="s">
        <v>30</v>
      </c>
      <c r="C12" s="73"/>
      <c r="D12" s="47">
        <f>IF(D5="Type I Specifications",B26,IF(D5="Type II specifications",D26,))</f>
        <v>1</v>
      </c>
      <c r="E12" s="48">
        <f>IF(D5="Type I Specifications",C26,IF(D5="Type II specifications",E26,))</f>
        <v>10</v>
      </c>
      <c r="G12" s="12">
        <v>10</v>
      </c>
      <c r="H12" s="140"/>
      <c r="I12" s="38"/>
      <c r="J12" s="55"/>
      <c r="K12" s="63"/>
      <c r="L12" s="63"/>
      <c r="M12" s="38"/>
      <c r="N12" s="145" t="str">
        <f t="shared" si="0"/>
        <v/>
      </c>
      <c r="O12" s="143" t="str">
        <f>IFERROR(N12/M12,"")</f>
        <v/>
      </c>
      <c r="P12" s="52" t="str">
        <f>IF(O12="","",M12*3)</f>
        <v/>
      </c>
      <c r="Q12" s="65" t="str">
        <f>IF(P12="","",M12*3)</f>
        <v/>
      </c>
    </row>
    <row r="13" spans="2:19" ht="20.100000000000001" customHeight="1" thickBot="1" x14ac:dyDescent="0.3">
      <c r="B13" s="90" t="s">
        <v>21</v>
      </c>
      <c r="C13" s="91"/>
      <c r="D13" s="47">
        <f>IF(D5="Type I Specifications",B27,IF(D5="Type II specifications",D27,))</f>
        <v>1</v>
      </c>
      <c r="E13" s="49">
        <f>IF(D5="Type I Specifications",C27,IF(D5="Type II specifications",E27,))</f>
        <v>4</v>
      </c>
      <c r="G13" s="12">
        <v>11</v>
      </c>
      <c r="H13" s="139"/>
      <c r="I13" s="38"/>
      <c r="J13" s="55"/>
      <c r="K13" s="63"/>
      <c r="L13" s="63"/>
      <c r="M13" s="38"/>
      <c r="N13" s="145" t="str">
        <f t="shared" si="0"/>
        <v/>
      </c>
      <c r="O13" s="143" t="str">
        <f>IFERROR(N13/M13,"")</f>
        <v/>
      </c>
      <c r="P13" s="52" t="str">
        <f>IF(O13="","",M13*3)</f>
        <v/>
      </c>
      <c r="Q13" s="65" t="str">
        <f>IF(P13="","",M13*3)</f>
        <v/>
      </c>
    </row>
    <row r="14" spans="2:19" ht="19.5" customHeight="1" x14ac:dyDescent="0.25">
      <c r="B14" s="176" t="s">
        <v>37</v>
      </c>
      <c r="C14" s="176"/>
      <c r="D14" s="176"/>
      <c r="E14" s="176"/>
      <c r="G14" s="12">
        <v>12</v>
      </c>
      <c r="H14" s="140"/>
      <c r="I14" s="38"/>
      <c r="J14" s="55"/>
      <c r="K14" s="63"/>
      <c r="L14" s="63"/>
      <c r="M14" s="38"/>
      <c r="N14" s="145" t="str">
        <f t="shared" si="0"/>
        <v/>
      </c>
      <c r="O14" s="143" t="str">
        <f>IFERROR(N14/M14,"")</f>
        <v/>
      </c>
      <c r="P14" s="52" t="str">
        <f>IF(O14="","",M14*3)</f>
        <v/>
      </c>
      <c r="Q14" s="65" t="str">
        <f>IF(P14="","",M14*3)</f>
        <v/>
      </c>
    </row>
    <row r="15" spans="2:19" ht="19.5" customHeight="1" x14ac:dyDescent="0.25">
      <c r="B15" s="164"/>
      <c r="C15" s="164"/>
      <c r="D15" s="164"/>
      <c r="E15" s="164"/>
      <c r="G15" s="12">
        <v>13</v>
      </c>
      <c r="H15" s="139"/>
      <c r="I15" s="38"/>
      <c r="J15" s="55"/>
      <c r="K15" s="63"/>
      <c r="L15" s="63"/>
      <c r="M15" s="38"/>
      <c r="N15" s="145" t="str">
        <f t="shared" si="0"/>
        <v/>
      </c>
      <c r="O15" s="143" t="str">
        <f>IFERROR(N15/M15,"")</f>
        <v/>
      </c>
      <c r="P15" s="52" t="str">
        <f>IF(O15="","",M15*3)</f>
        <v/>
      </c>
      <c r="Q15" s="65" t="str">
        <f>IF(P15="","",M15*3)</f>
        <v/>
      </c>
    </row>
    <row r="16" spans="2:19" ht="19.5" customHeight="1" x14ac:dyDescent="0.25">
      <c r="B16" s="164"/>
      <c r="C16" s="164"/>
      <c r="D16" s="164"/>
      <c r="E16" s="164"/>
      <c r="G16" s="12">
        <v>14</v>
      </c>
      <c r="H16" s="140"/>
      <c r="I16" s="38"/>
      <c r="J16" s="55"/>
      <c r="K16" s="63"/>
      <c r="L16" s="63"/>
      <c r="M16" s="38"/>
      <c r="N16" s="145" t="str">
        <f t="shared" si="0"/>
        <v/>
      </c>
      <c r="O16" s="143" t="str">
        <f>IFERROR(N16/M16,"")</f>
        <v/>
      </c>
      <c r="P16" s="52" t="str">
        <f>IF(O16="","",M16*3)</f>
        <v/>
      </c>
      <c r="Q16" s="65" t="str">
        <f>IF(P16="","",M16*3)</f>
        <v/>
      </c>
    </row>
    <row r="17" spans="2:18" ht="19.5" customHeight="1" thickBot="1" x14ac:dyDescent="0.3">
      <c r="B17" s="45"/>
      <c r="C17" s="45"/>
      <c r="D17" s="45"/>
      <c r="E17" s="45"/>
      <c r="G17" s="12">
        <v>15</v>
      </c>
      <c r="H17" s="141"/>
      <c r="I17" s="38"/>
      <c r="J17" s="55"/>
      <c r="K17" s="63"/>
      <c r="L17" s="63"/>
      <c r="M17" s="38"/>
      <c r="N17" s="145" t="str">
        <f t="shared" si="0"/>
        <v/>
      </c>
      <c r="O17" s="143" t="str">
        <f>IFERROR(N17/M17,"")</f>
        <v/>
      </c>
      <c r="P17" s="52" t="str">
        <f>IF(O17="","",M17*3)</f>
        <v/>
      </c>
      <c r="Q17" s="65" t="str">
        <f>IF(P17="","",M17*3)</f>
        <v/>
      </c>
    </row>
    <row r="18" spans="2:18" ht="19.5" customHeight="1" x14ac:dyDescent="0.25">
      <c r="B18" s="79" t="s">
        <v>5</v>
      </c>
      <c r="C18" s="80"/>
      <c r="D18" s="80"/>
      <c r="E18" s="81"/>
      <c r="G18" s="12">
        <v>16</v>
      </c>
      <c r="H18" s="139"/>
      <c r="I18" s="38"/>
      <c r="J18" s="55"/>
      <c r="K18" s="63"/>
      <c r="L18" s="63"/>
      <c r="M18" s="38"/>
      <c r="N18" s="145" t="str">
        <f t="shared" si="0"/>
        <v/>
      </c>
      <c r="O18" s="143" t="str">
        <f>IFERROR(N18/M18,"")</f>
        <v/>
      </c>
      <c r="P18" s="52" t="str">
        <f>IF(O18="","",M18*3)</f>
        <v/>
      </c>
      <c r="Q18" s="65" t="str">
        <f>IF(P18="","",M18*3)</f>
        <v/>
      </c>
    </row>
    <row r="19" spans="2:18" ht="19.5" customHeight="1" thickBot="1" x14ac:dyDescent="0.3">
      <c r="B19" s="82"/>
      <c r="C19" s="83"/>
      <c r="D19" s="83"/>
      <c r="E19" s="84"/>
      <c r="G19" s="12">
        <v>17</v>
      </c>
      <c r="H19" s="140"/>
      <c r="I19" s="38"/>
      <c r="J19" s="55"/>
      <c r="K19" s="63"/>
      <c r="L19" s="63"/>
      <c r="M19" s="38"/>
      <c r="N19" s="145" t="str">
        <f t="shared" si="0"/>
        <v/>
      </c>
      <c r="O19" s="143" t="str">
        <f>IFERROR(N19/M19,"")</f>
        <v/>
      </c>
      <c r="P19" s="52" t="str">
        <f>IF(O19="","",M19*3)</f>
        <v/>
      </c>
      <c r="Q19" s="65" t="str">
        <f>IF(P19="","",M19*3)</f>
        <v/>
      </c>
    </row>
    <row r="20" spans="2:18" ht="19.5" customHeight="1" x14ac:dyDescent="0.25">
      <c r="B20" s="69" t="s">
        <v>34</v>
      </c>
      <c r="C20" s="71"/>
      <c r="D20" s="69" t="s">
        <v>35</v>
      </c>
      <c r="E20" s="71"/>
      <c r="G20" s="12">
        <v>18</v>
      </c>
      <c r="H20" s="139"/>
      <c r="I20" s="38"/>
      <c r="J20" s="55"/>
      <c r="K20" s="63"/>
      <c r="L20" s="63"/>
      <c r="M20" s="38"/>
      <c r="N20" s="145" t="str">
        <f t="shared" si="0"/>
        <v/>
      </c>
      <c r="O20" s="143" t="str">
        <f>IFERROR(N20/M20,"")</f>
        <v/>
      </c>
      <c r="P20" s="52" t="str">
        <f>IF(O20="","",M20*3)</f>
        <v/>
      </c>
      <c r="Q20" s="65" t="str">
        <f>IF(P20="","",M20*3)</f>
        <v/>
      </c>
      <c r="R20" s="46"/>
    </row>
    <row r="21" spans="2:18" ht="19.5" customHeight="1" x14ac:dyDescent="0.25">
      <c r="B21" s="43" t="s">
        <v>6</v>
      </c>
      <c r="C21" s="44" t="s">
        <v>7</v>
      </c>
      <c r="D21" s="34" t="s">
        <v>6</v>
      </c>
      <c r="E21" s="44" t="s">
        <v>7</v>
      </c>
      <c r="G21" s="12">
        <v>19</v>
      </c>
      <c r="H21" s="140"/>
      <c r="I21" s="38"/>
      <c r="J21" s="55"/>
      <c r="K21" s="63"/>
      <c r="L21" s="63"/>
      <c r="M21" s="38"/>
      <c r="N21" s="145" t="str">
        <f t="shared" si="0"/>
        <v/>
      </c>
      <c r="O21" s="143" t="str">
        <f>IFERROR(N21/M21,"")</f>
        <v/>
      </c>
      <c r="P21" s="52" t="str">
        <f>IF(O21="","",M21*3)</f>
        <v/>
      </c>
      <c r="Q21" s="65" t="str">
        <f>IF(P21="","",M21*3)</f>
        <v/>
      </c>
    </row>
    <row r="22" spans="2:18" ht="19.5" customHeight="1" x14ac:dyDescent="0.25">
      <c r="B22" s="132">
        <v>100</v>
      </c>
      <c r="C22" s="48">
        <v>100</v>
      </c>
      <c r="D22" s="133">
        <v>100</v>
      </c>
      <c r="E22" s="48">
        <v>100</v>
      </c>
      <c r="G22" s="12">
        <v>20</v>
      </c>
      <c r="H22" s="139"/>
      <c r="I22" s="38"/>
      <c r="J22" s="55"/>
      <c r="K22" s="63"/>
      <c r="L22" s="63"/>
      <c r="M22" s="38"/>
      <c r="N22" s="145" t="str">
        <f t="shared" si="0"/>
        <v/>
      </c>
      <c r="O22" s="143" t="str">
        <f>IFERROR(N22/M22,"")</f>
        <v/>
      </c>
      <c r="P22" s="52" t="str">
        <f>IF(O22="","",M22*3)</f>
        <v/>
      </c>
      <c r="Q22" s="65" t="str">
        <f>IF(P22="","",M22*3)</f>
        <v/>
      </c>
    </row>
    <row r="23" spans="2:18" ht="19.5" customHeight="1" x14ac:dyDescent="0.25">
      <c r="B23" s="132">
        <v>75</v>
      </c>
      <c r="C23" s="48">
        <v>100</v>
      </c>
      <c r="D23" s="133">
        <v>90</v>
      </c>
      <c r="E23" s="48">
        <v>100</v>
      </c>
      <c r="G23" s="12">
        <v>21</v>
      </c>
      <c r="H23" s="140"/>
      <c r="I23" s="38"/>
      <c r="J23" s="55"/>
      <c r="K23" s="63"/>
      <c r="L23" s="63"/>
      <c r="M23" s="38"/>
      <c r="N23" s="145" t="str">
        <f t="shared" si="0"/>
        <v/>
      </c>
      <c r="O23" s="143" t="str">
        <f>IFERROR(N23/M23,"")</f>
        <v/>
      </c>
      <c r="P23" s="52" t="str">
        <f>IF(O23="","",M23*3)</f>
        <v/>
      </c>
      <c r="Q23" s="65" t="str">
        <f>IF(P23="","",M23*3)</f>
        <v/>
      </c>
    </row>
    <row r="24" spans="2:18" ht="19.5" customHeight="1" x14ac:dyDescent="0.25">
      <c r="B24" s="132">
        <v>5</v>
      </c>
      <c r="C24" s="48">
        <v>30</v>
      </c>
      <c r="D24" s="133">
        <v>5</v>
      </c>
      <c r="E24" s="48">
        <v>30</v>
      </c>
      <c r="G24" s="12">
        <v>22</v>
      </c>
      <c r="H24" s="139"/>
      <c r="I24" s="38"/>
      <c r="J24" s="55"/>
      <c r="K24" s="63"/>
      <c r="L24" s="63"/>
      <c r="M24" s="38"/>
      <c r="N24" s="145" t="str">
        <f t="shared" si="0"/>
        <v/>
      </c>
      <c r="O24" s="143" t="str">
        <f>IFERROR(N24/M24,"")</f>
        <v/>
      </c>
      <c r="P24" s="52" t="str">
        <f>IF(O24="","",M24*3)</f>
        <v/>
      </c>
      <c r="Q24" s="65" t="str">
        <f>IF(P24="","",M24*3)</f>
        <v/>
      </c>
    </row>
    <row r="25" spans="2:18" ht="19.5" customHeight="1" x14ac:dyDescent="0.25">
      <c r="B25" s="134" t="s">
        <v>36</v>
      </c>
      <c r="C25" s="135" t="s">
        <v>36</v>
      </c>
      <c r="D25" s="136">
        <v>0</v>
      </c>
      <c r="E25" s="135">
        <v>2</v>
      </c>
      <c r="G25" s="12">
        <v>23</v>
      </c>
      <c r="H25" s="140"/>
      <c r="I25" s="38"/>
      <c r="J25" s="55"/>
      <c r="K25" s="63"/>
      <c r="L25" s="63"/>
      <c r="M25" s="38"/>
      <c r="N25" s="145" t="str">
        <f t="shared" si="0"/>
        <v/>
      </c>
      <c r="O25" s="143" t="str">
        <f>IFERROR(N25/M25,"")</f>
        <v/>
      </c>
      <c r="P25" s="52" t="str">
        <f>IF(O25="","",M25*3)</f>
        <v/>
      </c>
      <c r="Q25" s="65" t="str">
        <f>IF(P25="","",M25*3)</f>
        <v/>
      </c>
    </row>
    <row r="26" spans="2:18" ht="19.5" customHeight="1" x14ac:dyDescent="0.25">
      <c r="B26" s="132">
        <v>1</v>
      </c>
      <c r="C26" s="48">
        <v>10</v>
      </c>
      <c r="D26" s="136" t="s">
        <v>36</v>
      </c>
      <c r="E26" s="135" t="s">
        <v>36</v>
      </c>
      <c r="G26" s="12">
        <v>24</v>
      </c>
      <c r="H26" s="139"/>
      <c r="I26" s="38"/>
      <c r="J26" s="55"/>
      <c r="K26" s="63"/>
      <c r="L26" s="63"/>
      <c r="M26" s="38"/>
      <c r="N26" s="145" t="str">
        <f t="shared" si="0"/>
        <v/>
      </c>
      <c r="O26" s="143" t="str">
        <f>IFERROR(N26/M26,"")</f>
        <v/>
      </c>
      <c r="P26" s="52" t="str">
        <f>IF(O26="","",M26*3)</f>
        <v/>
      </c>
      <c r="Q26" s="65" t="str">
        <f>IF(P26="","",M26*3)</f>
        <v/>
      </c>
    </row>
    <row r="27" spans="2:18" ht="19.5" customHeight="1" thickBot="1" x14ac:dyDescent="0.3">
      <c r="B27" s="137">
        <v>1</v>
      </c>
      <c r="C27" s="49">
        <v>4</v>
      </c>
      <c r="D27" s="138">
        <v>0</v>
      </c>
      <c r="E27" s="49">
        <v>1</v>
      </c>
      <c r="G27" s="13">
        <v>25</v>
      </c>
      <c r="H27" s="142"/>
      <c r="I27" s="39"/>
      <c r="J27" s="64"/>
      <c r="K27" s="64"/>
      <c r="L27" s="64"/>
      <c r="M27" s="39"/>
      <c r="N27" s="146" t="str">
        <f t="shared" si="0"/>
        <v/>
      </c>
      <c r="O27" s="144" t="str">
        <f>IFERROR(N27/M27,"")</f>
        <v/>
      </c>
      <c r="P27" s="53" t="str">
        <f>IF(O27="","",M27*3)</f>
        <v/>
      </c>
      <c r="Q27" s="54" t="str">
        <f>IF(P27="","",M27*3)</f>
        <v/>
      </c>
    </row>
    <row r="28" spans="2:18" ht="19.5" customHeight="1" x14ac:dyDescent="0.25">
      <c r="G28" s="175" t="s">
        <v>45</v>
      </c>
      <c r="O28" s="67" t="s">
        <v>46</v>
      </c>
      <c r="P28" s="174">
        <f>SUM(P3:P27)</f>
        <v>0</v>
      </c>
      <c r="Q28" s="174">
        <f>SUM(Q3:Q27)</f>
        <v>0</v>
      </c>
    </row>
    <row r="34" spans="2:3" x14ac:dyDescent="0.25">
      <c r="B34" s="78" t="s">
        <v>38</v>
      </c>
      <c r="C34" s="78"/>
    </row>
    <row r="35" spans="2:3" ht="30" x14ac:dyDescent="0.25">
      <c r="B35" s="50" t="s">
        <v>40</v>
      </c>
      <c r="C35" s="50" t="s">
        <v>39</v>
      </c>
    </row>
  </sheetData>
  <mergeCells count="14">
    <mergeCell ref="B34:C34"/>
    <mergeCell ref="B18:E19"/>
    <mergeCell ref="B20:C20"/>
    <mergeCell ref="D20:E20"/>
    <mergeCell ref="B5:C7"/>
    <mergeCell ref="B12:C12"/>
    <mergeCell ref="B13:C13"/>
    <mergeCell ref="B14:E16"/>
    <mergeCell ref="B2:E2"/>
    <mergeCell ref="B8:C8"/>
    <mergeCell ref="B9:C9"/>
    <mergeCell ref="B10:C10"/>
    <mergeCell ref="B11:C11"/>
    <mergeCell ref="D5:E6"/>
  </mergeCells>
  <dataValidations count="1">
    <dataValidation type="list" allowBlank="1" showInputMessage="1" showErrorMessage="1" sqref="D5">
      <formula1>$B$35:$C$35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47"/>
  <sheetViews>
    <sheetView workbookViewId="0"/>
  </sheetViews>
  <sheetFormatPr defaultRowHeight="15" x14ac:dyDescent="0.25"/>
  <cols>
    <col min="2" max="16" width="12.85546875" customWidth="1"/>
    <col min="18" max="18" width="12.5703125" bestFit="1" customWidth="1"/>
  </cols>
  <sheetData>
    <row r="1" spans="2:16" ht="15.75" thickBot="1" x14ac:dyDescent="0.3"/>
    <row r="2" spans="2:16" ht="20.100000000000001" customHeight="1" x14ac:dyDescent="0.25">
      <c r="B2" s="69" t="s">
        <v>0</v>
      </c>
      <c r="C2" s="70"/>
      <c r="D2" s="70"/>
      <c r="E2" s="70"/>
      <c r="F2" s="70"/>
      <c r="G2" s="71"/>
      <c r="I2" s="28"/>
      <c r="J2" s="28"/>
      <c r="K2" s="28"/>
      <c r="L2" s="28"/>
      <c r="M2" s="28"/>
      <c r="N2" s="28"/>
      <c r="O2" s="28"/>
      <c r="P2" s="28"/>
    </row>
    <row r="3" spans="2:16" ht="20.100000000000001" customHeight="1" thickBot="1" x14ac:dyDescent="0.3">
      <c r="B3" s="13" t="s">
        <v>1</v>
      </c>
      <c r="C3" s="120">
        <f>'Input Sheet'!C3</f>
        <v>0</v>
      </c>
      <c r="D3" s="147"/>
      <c r="E3" s="16" t="s">
        <v>3</v>
      </c>
      <c r="F3" s="120">
        <f>'Input Sheet'!E3</f>
        <v>0</v>
      </c>
      <c r="G3" s="121"/>
      <c r="I3" s="28"/>
      <c r="J3" s="28"/>
      <c r="K3" s="28"/>
      <c r="L3" s="28"/>
      <c r="M3" s="28"/>
      <c r="N3" s="28"/>
      <c r="O3" s="28"/>
      <c r="P3" s="28"/>
    </row>
    <row r="4" spans="2:16" ht="20.100000000000001" customHeight="1" thickBot="1" x14ac:dyDescent="0.3"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100000000000001" customHeight="1" x14ac:dyDescent="0.25">
      <c r="B5" s="69" t="s">
        <v>41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1"/>
    </row>
    <row r="6" spans="2:16" ht="20.100000000000001" customHeight="1" thickBot="1" x14ac:dyDescent="0.3">
      <c r="B6" s="13" t="s">
        <v>22</v>
      </c>
      <c r="C6" s="58" t="s">
        <v>8</v>
      </c>
      <c r="D6" s="56" t="s">
        <v>50</v>
      </c>
      <c r="E6" s="120" t="s">
        <v>26</v>
      </c>
      <c r="F6" s="147"/>
      <c r="G6" s="120" t="s">
        <v>49</v>
      </c>
      <c r="H6" s="147"/>
      <c r="I6" s="120" t="s">
        <v>14</v>
      </c>
      <c r="J6" s="147"/>
      <c r="K6" s="120" t="s">
        <v>15</v>
      </c>
      <c r="L6" s="147"/>
      <c r="M6" s="120" t="s">
        <v>13</v>
      </c>
      <c r="N6" s="147"/>
      <c r="O6" s="120" t="s">
        <v>23</v>
      </c>
      <c r="P6" s="121"/>
    </row>
    <row r="7" spans="2:16" ht="20.100000000000001" customHeight="1" x14ac:dyDescent="0.25">
      <c r="B7" s="14">
        <f>'1'!$H$3</f>
        <v>0</v>
      </c>
      <c r="C7" s="67">
        <f>'1'!$H$4</f>
        <v>0</v>
      </c>
      <c r="D7" s="148" t="str">
        <f>IF(B7=0,"",VLOOKUP(B7,'Input Sheet'!$G$3:$J$27, 4,FALSE))</f>
        <v/>
      </c>
      <c r="E7" s="149">
        <f>'1'!H15</f>
        <v>0</v>
      </c>
      <c r="F7" s="150"/>
      <c r="G7" s="151"/>
      <c r="H7" s="152"/>
      <c r="I7" s="153">
        <f>IFERROR(VLOOKUP(B7,'Input Sheet'!$G$3:$K$27,2,FALSE)*G7,)</f>
        <v>0</v>
      </c>
      <c r="J7" s="154"/>
      <c r="K7" s="155">
        <f>IFERROR(VLOOKUP(B7,'Input Sheet'!$G$3:$K$27,2,FALSE)*-(G7*E7),)</f>
        <v>0</v>
      </c>
      <c r="L7" s="156"/>
      <c r="M7" s="155">
        <f>IF(K7=0,I7,(I7-ABS(K7)))</f>
        <v>0</v>
      </c>
      <c r="N7" s="156"/>
      <c r="O7" s="157" t="str">
        <f>IF((OR(E7="Reject", E7&gt;0.2)),"Yes","No")</f>
        <v>No</v>
      </c>
      <c r="P7" s="158"/>
    </row>
    <row r="8" spans="2:16" ht="20.100000000000001" customHeight="1" x14ac:dyDescent="0.25">
      <c r="B8" s="12">
        <f>'2'!$H$3</f>
        <v>0</v>
      </c>
      <c r="C8" s="15">
        <f>'2'!$H$4</f>
        <v>0</v>
      </c>
      <c r="D8" s="57" t="str">
        <f>IF(B8=0,"",VLOOKUP(B8,'Input Sheet'!$G$3:$J$27, 4,FALSE))</f>
        <v/>
      </c>
      <c r="E8" s="108">
        <f>'2'!H15</f>
        <v>0</v>
      </c>
      <c r="F8" s="109"/>
      <c r="G8" s="110"/>
      <c r="H8" s="111"/>
      <c r="I8" s="96">
        <f>IFERROR(VLOOKUP(B8,'Input Sheet'!$G$3:$K$27,2,FALSE)*G8,)</f>
        <v>0</v>
      </c>
      <c r="J8" s="97"/>
      <c r="K8" s="101">
        <f>IFERROR(VLOOKUP(B8,'Input Sheet'!$G$3:$K$27,2,FALSE)*-(G8*E8),)</f>
        <v>0</v>
      </c>
      <c r="L8" s="102"/>
      <c r="M8" s="101">
        <f t="shared" ref="M8:M46" si="0">IF(K8=0,I8,(I8-ABS(K8)))</f>
        <v>0</v>
      </c>
      <c r="N8" s="102"/>
      <c r="O8" s="106" t="str">
        <f t="shared" ref="O8:O46" si="1">IF((OR(E8="Reject", E8&gt;0.2)),"Yes","No")</f>
        <v>No</v>
      </c>
      <c r="P8" s="107"/>
    </row>
    <row r="9" spans="2:16" ht="20.100000000000001" customHeight="1" x14ac:dyDescent="0.25">
      <c r="B9" s="12">
        <f>'3'!$H$3</f>
        <v>0</v>
      </c>
      <c r="C9" s="15">
        <f>'3'!$H$4</f>
        <v>0</v>
      </c>
      <c r="D9" s="57" t="str">
        <f>IF(B9=0,"",VLOOKUP(B9,'Input Sheet'!$G$3:$J$27, 4,FALSE))</f>
        <v/>
      </c>
      <c r="E9" s="108">
        <f>'3'!H15</f>
        <v>0</v>
      </c>
      <c r="F9" s="109"/>
      <c r="G9" s="110"/>
      <c r="H9" s="111"/>
      <c r="I9" s="96">
        <f>IFERROR(VLOOKUP(B9,'Input Sheet'!$G$3:$K$27,2,FALSE)*G9,)</f>
        <v>0</v>
      </c>
      <c r="J9" s="97"/>
      <c r="K9" s="101">
        <f>IFERROR(VLOOKUP(B9,'Input Sheet'!$G$3:$K$27,2,FALSE)*-(G9*E9),)</f>
        <v>0</v>
      </c>
      <c r="L9" s="102"/>
      <c r="M9" s="101">
        <f t="shared" si="0"/>
        <v>0</v>
      </c>
      <c r="N9" s="102"/>
      <c r="O9" s="106" t="str">
        <f t="shared" si="1"/>
        <v>No</v>
      </c>
      <c r="P9" s="107"/>
    </row>
    <row r="10" spans="2:16" ht="20.100000000000001" customHeight="1" x14ac:dyDescent="0.25">
      <c r="B10" s="12">
        <f>'4'!$H$3</f>
        <v>0</v>
      </c>
      <c r="C10" s="15">
        <f>'4'!$H$4</f>
        <v>0</v>
      </c>
      <c r="D10" s="57" t="str">
        <f>IF(B10=0,"",VLOOKUP(B10,'Input Sheet'!$G$3:$J$27, 4,FALSE))</f>
        <v/>
      </c>
      <c r="E10" s="108">
        <f>'4'!H15</f>
        <v>0</v>
      </c>
      <c r="F10" s="109"/>
      <c r="G10" s="110"/>
      <c r="H10" s="111"/>
      <c r="I10" s="96">
        <f>IFERROR(VLOOKUP(B10,'Input Sheet'!$G$3:$K$27,2,FALSE)*G10,)</f>
        <v>0</v>
      </c>
      <c r="J10" s="97"/>
      <c r="K10" s="101">
        <f>IFERROR(VLOOKUP(B10,'Input Sheet'!$G$3:$K$27,2,FALSE)*-(G10*E10),)</f>
        <v>0</v>
      </c>
      <c r="L10" s="102"/>
      <c r="M10" s="101">
        <f t="shared" si="0"/>
        <v>0</v>
      </c>
      <c r="N10" s="102"/>
      <c r="O10" s="106" t="str">
        <f t="shared" si="1"/>
        <v>No</v>
      </c>
      <c r="P10" s="107"/>
    </row>
    <row r="11" spans="2:16" ht="20.100000000000001" customHeight="1" x14ac:dyDescent="0.25">
      <c r="B11" s="12">
        <f>'5'!$H$3</f>
        <v>0</v>
      </c>
      <c r="C11" s="15">
        <f>'5'!$H$4</f>
        <v>0</v>
      </c>
      <c r="D11" s="57" t="str">
        <f>IF(B11=0,"",VLOOKUP(B11,'Input Sheet'!$G$3:$J$27, 4,FALSE))</f>
        <v/>
      </c>
      <c r="E11" s="108">
        <f>'5'!H15</f>
        <v>0</v>
      </c>
      <c r="F11" s="109"/>
      <c r="G11" s="110"/>
      <c r="H11" s="111"/>
      <c r="I11" s="96">
        <f>IFERROR(VLOOKUP(B11,'Input Sheet'!$G$3:$K$27,2,FALSE)*G11,)</f>
        <v>0</v>
      </c>
      <c r="J11" s="97"/>
      <c r="K11" s="101">
        <f>IFERROR(VLOOKUP(B11,'Input Sheet'!$G$3:$K$27,2,FALSE)*-(G11*E11),)</f>
        <v>0</v>
      </c>
      <c r="L11" s="102"/>
      <c r="M11" s="101">
        <f t="shared" si="0"/>
        <v>0</v>
      </c>
      <c r="N11" s="102"/>
      <c r="O11" s="106" t="str">
        <f t="shared" si="1"/>
        <v>No</v>
      </c>
      <c r="P11" s="107"/>
    </row>
    <row r="12" spans="2:16" ht="20.100000000000001" customHeight="1" x14ac:dyDescent="0.25">
      <c r="B12" s="12">
        <f>'6'!$H$3</f>
        <v>0</v>
      </c>
      <c r="C12" s="15">
        <f>'6'!$H$4</f>
        <v>0</v>
      </c>
      <c r="D12" s="57" t="str">
        <f>IF(B12=0,"",VLOOKUP(B12,'Input Sheet'!$G$3:$J$27, 4,FALSE))</f>
        <v/>
      </c>
      <c r="E12" s="108">
        <f>'6'!H15</f>
        <v>0</v>
      </c>
      <c r="F12" s="109"/>
      <c r="G12" s="110"/>
      <c r="H12" s="111"/>
      <c r="I12" s="96">
        <f>IFERROR(VLOOKUP(B12,'Input Sheet'!$G$3:$K$27,2,FALSE)*G12,)</f>
        <v>0</v>
      </c>
      <c r="J12" s="97"/>
      <c r="K12" s="101">
        <f>IFERROR(VLOOKUP(B12,'Input Sheet'!$G$3:$K$27,2,FALSE)*-(G12*E12),)</f>
        <v>0</v>
      </c>
      <c r="L12" s="102"/>
      <c r="M12" s="101">
        <f t="shared" si="0"/>
        <v>0</v>
      </c>
      <c r="N12" s="102"/>
      <c r="O12" s="106" t="str">
        <f t="shared" si="1"/>
        <v>No</v>
      </c>
      <c r="P12" s="107"/>
    </row>
    <row r="13" spans="2:16" ht="20.100000000000001" customHeight="1" x14ac:dyDescent="0.25">
      <c r="B13" s="12">
        <f>'7'!$H$3</f>
        <v>0</v>
      </c>
      <c r="C13" s="15">
        <f>'7'!$H$4</f>
        <v>0</v>
      </c>
      <c r="D13" s="57" t="str">
        <f>IF(B13=0,"",VLOOKUP(B13,'Input Sheet'!$G$3:$J$27, 4,FALSE))</f>
        <v/>
      </c>
      <c r="E13" s="108">
        <f>'7'!H15</f>
        <v>0</v>
      </c>
      <c r="F13" s="109"/>
      <c r="G13" s="110"/>
      <c r="H13" s="111"/>
      <c r="I13" s="96">
        <f>IFERROR(VLOOKUP(B13,'Input Sheet'!$G$3:$K$27,2,FALSE)*G13,)</f>
        <v>0</v>
      </c>
      <c r="J13" s="97"/>
      <c r="K13" s="101">
        <f>IFERROR(VLOOKUP(B13,'Input Sheet'!$G$3:$K$27,2,FALSE)*-(G13*E13),)</f>
        <v>0</v>
      </c>
      <c r="L13" s="102"/>
      <c r="M13" s="101">
        <f t="shared" si="0"/>
        <v>0</v>
      </c>
      <c r="N13" s="102"/>
      <c r="O13" s="106" t="str">
        <f t="shared" si="1"/>
        <v>No</v>
      </c>
      <c r="P13" s="107"/>
    </row>
    <row r="14" spans="2:16" ht="20.100000000000001" customHeight="1" x14ac:dyDescent="0.25">
      <c r="B14" s="12">
        <f>'8'!$H$3</f>
        <v>0</v>
      </c>
      <c r="C14" s="15">
        <f>'8'!$H$4</f>
        <v>0</v>
      </c>
      <c r="D14" s="57" t="str">
        <f>IF(B14=0,"",VLOOKUP(B14,'Input Sheet'!$G$3:$J$27, 4,FALSE))</f>
        <v/>
      </c>
      <c r="E14" s="108">
        <f>'8'!H15</f>
        <v>0</v>
      </c>
      <c r="F14" s="109"/>
      <c r="G14" s="110"/>
      <c r="H14" s="111"/>
      <c r="I14" s="96">
        <f>IFERROR(VLOOKUP(B14,'Input Sheet'!$G$3:$K$27,2,FALSE)*G14,)</f>
        <v>0</v>
      </c>
      <c r="J14" s="97"/>
      <c r="K14" s="101">
        <f>IFERROR(VLOOKUP(B14,'Input Sheet'!$G$3:$K$27,2,FALSE)*-(G14*E14),)</f>
        <v>0</v>
      </c>
      <c r="L14" s="102"/>
      <c r="M14" s="101">
        <f t="shared" si="0"/>
        <v>0</v>
      </c>
      <c r="N14" s="102"/>
      <c r="O14" s="106" t="str">
        <f t="shared" si="1"/>
        <v>No</v>
      </c>
      <c r="P14" s="107"/>
    </row>
    <row r="15" spans="2:16" ht="20.100000000000001" customHeight="1" x14ac:dyDescent="0.25">
      <c r="B15" s="12">
        <f>'9'!$H$3</f>
        <v>0</v>
      </c>
      <c r="C15" s="15">
        <f>'9'!$H$4</f>
        <v>0</v>
      </c>
      <c r="D15" s="57" t="str">
        <f>IF(B15=0,"",VLOOKUP(B15,'Input Sheet'!$G$3:$J$27, 4,FALSE))</f>
        <v/>
      </c>
      <c r="E15" s="108">
        <f>'9'!H15</f>
        <v>0</v>
      </c>
      <c r="F15" s="109"/>
      <c r="G15" s="110"/>
      <c r="H15" s="111"/>
      <c r="I15" s="96">
        <f>IFERROR(VLOOKUP(B15,'Input Sheet'!$G$3:$K$27,2,FALSE)*G15,)</f>
        <v>0</v>
      </c>
      <c r="J15" s="97"/>
      <c r="K15" s="101">
        <f>IFERROR(VLOOKUP(B15,'Input Sheet'!$G$3:$K$27,2,FALSE)*-(G15*E15),)</f>
        <v>0</v>
      </c>
      <c r="L15" s="102"/>
      <c r="M15" s="101">
        <f t="shared" si="0"/>
        <v>0</v>
      </c>
      <c r="N15" s="102"/>
      <c r="O15" s="106" t="str">
        <f t="shared" si="1"/>
        <v>No</v>
      </c>
      <c r="P15" s="107"/>
    </row>
    <row r="16" spans="2:16" ht="20.100000000000001" customHeight="1" x14ac:dyDescent="0.25">
      <c r="B16" s="12">
        <f>'10'!$H$3</f>
        <v>0</v>
      </c>
      <c r="C16" s="15">
        <f>'10'!$H$4</f>
        <v>0</v>
      </c>
      <c r="D16" s="57" t="str">
        <f>IF(B16=0,"",VLOOKUP(B16,'Input Sheet'!$G$3:$J$27, 4,FALSE))</f>
        <v/>
      </c>
      <c r="E16" s="108">
        <f>'10'!H15</f>
        <v>0</v>
      </c>
      <c r="F16" s="109"/>
      <c r="G16" s="110"/>
      <c r="H16" s="111"/>
      <c r="I16" s="96">
        <f>IFERROR(VLOOKUP(B16,'Input Sheet'!$G$3:$K$27,2,FALSE)*G16,)</f>
        <v>0</v>
      </c>
      <c r="J16" s="97"/>
      <c r="K16" s="101">
        <f>IFERROR(VLOOKUP(B16,'Input Sheet'!$G$3:$K$27,2,FALSE)*-(G16*E16),)</f>
        <v>0</v>
      </c>
      <c r="L16" s="102"/>
      <c r="M16" s="101">
        <f t="shared" si="0"/>
        <v>0</v>
      </c>
      <c r="N16" s="102"/>
      <c r="O16" s="106" t="str">
        <f t="shared" si="1"/>
        <v>No</v>
      </c>
      <c r="P16" s="107"/>
    </row>
    <row r="17" spans="2:16" ht="20.100000000000001" customHeight="1" x14ac:dyDescent="0.25">
      <c r="B17" s="12">
        <f>'11'!$H$3</f>
        <v>0</v>
      </c>
      <c r="C17" s="15">
        <f>'11'!$H$4</f>
        <v>0</v>
      </c>
      <c r="D17" s="57" t="str">
        <f>IF(B17=0,"",VLOOKUP(B17,'Input Sheet'!$G$3:$J$27, 4,FALSE))</f>
        <v/>
      </c>
      <c r="E17" s="108">
        <f>'11'!H15</f>
        <v>0</v>
      </c>
      <c r="F17" s="109"/>
      <c r="G17" s="110"/>
      <c r="H17" s="111"/>
      <c r="I17" s="96">
        <f>IFERROR(VLOOKUP(B17,'Input Sheet'!$G$3:$K$27,2,FALSE)*G17,)</f>
        <v>0</v>
      </c>
      <c r="J17" s="97"/>
      <c r="K17" s="101">
        <f>IFERROR(VLOOKUP(B17,'Input Sheet'!$G$3:$K$27,2,FALSE)*-(G17*E17),)</f>
        <v>0</v>
      </c>
      <c r="L17" s="102"/>
      <c r="M17" s="101">
        <f t="shared" si="0"/>
        <v>0</v>
      </c>
      <c r="N17" s="102"/>
      <c r="O17" s="106" t="str">
        <f t="shared" si="1"/>
        <v>No</v>
      </c>
      <c r="P17" s="107"/>
    </row>
    <row r="18" spans="2:16" ht="20.100000000000001" customHeight="1" x14ac:dyDescent="0.25">
      <c r="B18" s="12">
        <f>'12'!$H$3</f>
        <v>0</v>
      </c>
      <c r="C18" s="15">
        <f>'12'!$H$4</f>
        <v>0</v>
      </c>
      <c r="D18" s="57" t="str">
        <f>IF(B18=0,"",VLOOKUP(B18,'Input Sheet'!$G$3:$J$27, 4,FALSE))</f>
        <v/>
      </c>
      <c r="E18" s="108">
        <f>'12'!H15</f>
        <v>0</v>
      </c>
      <c r="F18" s="109"/>
      <c r="G18" s="110"/>
      <c r="H18" s="111"/>
      <c r="I18" s="96">
        <f>IFERROR(VLOOKUP(B18,'Input Sheet'!$G$3:$K$27,2,FALSE)*G18,)</f>
        <v>0</v>
      </c>
      <c r="J18" s="97"/>
      <c r="K18" s="101">
        <f>IFERROR(VLOOKUP(B18,'Input Sheet'!$G$3:$K$27,2,FALSE)*-(G18*E18),)</f>
        <v>0</v>
      </c>
      <c r="L18" s="102"/>
      <c r="M18" s="101">
        <f t="shared" si="0"/>
        <v>0</v>
      </c>
      <c r="N18" s="102"/>
      <c r="O18" s="106" t="str">
        <f t="shared" si="1"/>
        <v>No</v>
      </c>
      <c r="P18" s="107"/>
    </row>
    <row r="19" spans="2:16" ht="20.100000000000001" customHeight="1" x14ac:dyDescent="0.25">
      <c r="B19" s="12">
        <f>'13'!$H$3</f>
        <v>0</v>
      </c>
      <c r="C19" s="15">
        <f>'13'!$H$4</f>
        <v>0</v>
      </c>
      <c r="D19" s="57" t="str">
        <f>IF(B19=0,"",VLOOKUP(B19,'Input Sheet'!$G$3:$J$27, 4,FALSE))</f>
        <v/>
      </c>
      <c r="E19" s="108">
        <f>'13'!H15</f>
        <v>0</v>
      </c>
      <c r="F19" s="109"/>
      <c r="G19" s="110"/>
      <c r="H19" s="111"/>
      <c r="I19" s="96">
        <f>IFERROR(VLOOKUP(B19,'Input Sheet'!$G$3:$K$27,2,FALSE)*G19,)</f>
        <v>0</v>
      </c>
      <c r="J19" s="97"/>
      <c r="K19" s="101">
        <f>IFERROR(VLOOKUP(B19,'Input Sheet'!$G$3:$K$27,2,FALSE)*-(G19*E19),)</f>
        <v>0</v>
      </c>
      <c r="L19" s="102"/>
      <c r="M19" s="101">
        <f t="shared" si="0"/>
        <v>0</v>
      </c>
      <c r="N19" s="102"/>
      <c r="O19" s="106" t="str">
        <f t="shared" si="1"/>
        <v>No</v>
      </c>
      <c r="P19" s="107"/>
    </row>
    <row r="20" spans="2:16" ht="20.100000000000001" customHeight="1" x14ac:dyDescent="0.25">
      <c r="B20" s="12">
        <f>'14'!$H$3</f>
        <v>0</v>
      </c>
      <c r="C20" s="15">
        <f>'14'!$H$4</f>
        <v>0</v>
      </c>
      <c r="D20" s="57" t="str">
        <f>IF(B20=0,"",VLOOKUP(B20,'Input Sheet'!$G$3:$J$27, 4,FALSE))</f>
        <v/>
      </c>
      <c r="E20" s="108">
        <f>'14'!H15</f>
        <v>0</v>
      </c>
      <c r="F20" s="109"/>
      <c r="G20" s="110"/>
      <c r="H20" s="111"/>
      <c r="I20" s="96">
        <f>IFERROR(VLOOKUP(B20,'Input Sheet'!$G$3:$K$27,2,FALSE)*G20,)</f>
        <v>0</v>
      </c>
      <c r="J20" s="97"/>
      <c r="K20" s="101">
        <f>IFERROR(VLOOKUP(B20,'Input Sheet'!$G$3:$K$27,2,FALSE)*-(G20*E20),)</f>
        <v>0</v>
      </c>
      <c r="L20" s="102"/>
      <c r="M20" s="101">
        <f t="shared" si="0"/>
        <v>0</v>
      </c>
      <c r="N20" s="102"/>
      <c r="O20" s="106" t="str">
        <f t="shared" si="1"/>
        <v>No</v>
      </c>
      <c r="P20" s="107"/>
    </row>
    <row r="21" spans="2:16" ht="20.100000000000001" customHeight="1" x14ac:dyDescent="0.25">
      <c r="B21" s="12">
        <f>'15'!$H$3</f>
        <v>0</v>
      </c>
      <c r="C21" s="15">
        <f>'15'!$H$4</f>
        <v>0</v>
      </c>
      <c r="D21" s="57" t="str">
        <f>IF(B21=0,"",VLOOKUP(B21,'Input Sheet'!$G$3:$J$27, 4,FALSE))</f>
        <v/>
      </c>
      <c r="E21" s="108">
        <f>'15'!H15</f>
        <v>0</v>
      </c>
      <c r="F21" s="109"/>
      <c r="G21" s="110"/>
      <c r="H21" s="111"/>
      <c r="I21" s="96">
        <f>IFERROR(VLOOKUP(B21,'Input Sheet'!$G$3:$K$27,2,FALSE)*G21,)</f>
        <v>0</v>
      </c>
      <c r="J21" s="97"/>
      <c r="K21" s="101">
        <f>IFERROR(VLOOKUP(B21,'Input Sheet'!$G$3:$K$27,2,FALSE)*-(G21*E21),)</f>
        <v>0</v>
      </c>
      <c r="L21" s="102"/>
      <c r="M21" s="101">
        <f t="shared" si="0"/>
        <v>0</v>
      </c>
      <c r="N21" s="102"/>
      <c r="O21" s="106" t="str">
        <f t="shared" si="1"/>
        <v>No</v>
      </c>
      <c r="P21" s="107"/>
    </row>
    <row r="22" spans="2:16" ht="20.100000000000001" customHeight="1" x14ac:dyDescent="0.25">
      <c r="B22" s="12">
        <f>'16'!$H$3</f>
        <v>0</v>
      </c>
      <c r="C22" s="15">
        <f>'16'!$H$4</f>
        <v>0</v>
      </c>
      <c r="D22" s="57" t="str">
        <f>IF(B22=0,"",VLOOKUP(B22,'Input Sheet'!$G$3:$J$27, 4,FALSE))</f>
        <v/>
      </c>
      <c r="E22" s="108">
        <f>'16'!H15</f>
        <v>0</v>
      </c>
      <c r="F22" s="109"/>
      <c r="G22" s="110"/>
      <c r="H22" s="111"/>
      <c r="I22" s="96">
        <f>IFERROR(VLOOKUP(B22,'Input Sheet'!$G$3:$K$27,2,FALSE)*G22,)</f>
        <v>0</v>
      </c>
      <c r="J22" s="97"/>
      <c r="K22" s="101">
        <f>IFERROR(VLOOKUP(B22,'Input Sheet'!$G$3:$K$27,2,FALSE)*-(G22*E22),)</f>
        <v>0</v>
      </c>
      <c r="L22" s="102"/>
      <c r="M22" s="101">
        <f t="shared" si="0"/>
        <v>0</v>
      </c>
      <c r="N22" s="102"/>
      <c r="O22" s="106" t="str">
        <f t="shared" si="1"/>
        <v>No</v>
      </c>
      <c r="P22" s="107"/>
    </row>
    <row r="23" spans="2:16" ht="20.100000000000001" customHeight="1" x14ac:dyDescent="0.25">
      <c r="B23" s="12">
        <f>'17'!$H$3</f>
        <v>0</v>
      </c>
      <c r="C23" s="15">
        <f>'17'!$H$4</f>
        <v>0</v>
      </c>
      <c r="D23" s="57" t="str">
        <f>IF(B23=0,"",VLOOKUP(B23,'Input Sheet'!$G$3:$J$27, 4,FALSE))</f>
        <v/>
      </c>
      <c r="E23" s="108">
        <f>'17'!H15</f>
        <v>0</v>
      </c>
      <c r="F23" s="109"/>
      <c r="G23" s="110"/>
      <c r="H23" s="111"/>
      <c r="I23" s="96">
        <f>IFERROR(VLOOKUP(B23,'Input Sheet'!$G$3:$K$27,2,FALSE)*G23,)</f>
        <v>0</v>
      </c>
      <c r="J23" s="97"/>
      <c r="K23" s="101">
        <f>IFERROR(VLOOKUP(B23,'Input Sheet'!$G$3:$K$27,2,FALSE)*-(G23*E23),)</f>
        <v>0</v>
      </c>
      <c r="L23" s="102"/>
      <c r="M23" s="101">
        <f t="shared" si="0"/>
        <v>0</v>
      </c>
      <c r="N23" s="102"/>
      <c r="O23" s="106" t="str">
        <f t="shared" si="1"/>
        <v>No</v>
      </c>
      <c r="P23" s="107"/>
    </row>
    <row r="24" spans="2:16" ht="20.100000000000001" customHeight="1" x14ac:dyDescent="0.25">
      <c r="B24" s="12">
        <f>'18'!$H$3</f>
        <v>0</v>
      </c>
      <c r="C24" s="15">
        <f>'18'!$H$4</f>
        <v>0</v>
      </c>
      <c r="D24" s="57" t="str">
        <f>IF(B24=0,"",VLOOKUP(B24,'Input Sheet'!$G$3:$J$27, 4,FALSE))</f>
        <v/>
      </c>
      <c r="E24" s="108">
        <f>'18'!H15</f>
        <v>0</v>
      </c>
      <c r="F24" s="109"/>
      <c r="G24" s="110"/>
      <c r="H24" s="111"/>
      <c r="I24" s="96">
        <f>IFERROR(VLOOKUP(B24,'Input Sheet'!$G$3:$K$27,2,FALSE)*G24,)</f>
        <v>0</v>
      </c>
      <c r="J24" s="97"/>
      <c r="K24" s="101">
        <f>IFERROR(VLOOKUP(B24,'Input Sheet'!$G$3:$K$27,2,FALSE)*-(G24*E24),)</f>
        <v>0</v>
      </c>
      <c r="L24" s="102"/>
      <c r="M24" s="101">
        <f t="shared" si="0"/>
        <v>0</v>
      </c>
      <c r="N24" s="102"/>
      <c r="O24" s="106" t="str">
        <f t="shared" si="1"/>
        <v>No</v>
      </c>
      <c r="P24" s="107"/>
    </row>
    <row r="25" spans="2:16" ht="20.100000000000001" customHeight="1" x14ac:dyDescent="0.25">
      <c r="B25" s="12">
        <f>'19'!$H$3</f>
        <v>0</v>
      </c>
      <c r="C25" s="15">
        <f>'19'!$H$4</f>
        <v>0</v>
      </c>
      <c r="D25" s="57" t="str">
        <f>IF(B25=0,"",VLOOKUP(B25,'Input Sheet'!$G$3:$J$27, 4,FALSE))</f>
        <v/>
      </c>
      <c r="E25" s="108">
        <f>'19'!H15</f>
        <v>0</v>
      </c>
      <c r="F25" s="109"/>
      <c r="G25" s="110"/>
      <c r="H25" s="111"/>
      <c r="I25" s="96">
        <f>IFERROR(VLOOKUP(B25,'Input Sheet'!$G$3:$K$27,2,FALSE)*G25,)</f>
        <v>0</v>
      </c>
      <c r="J25" s="97"/>
      <c r="K25" s="101">
        <f>IFERROR(VLOOKUP(B25,'Input Sheet'!$G$3:$K$27,2,FALSE)*-(G25*E25),)</f>
        <v>0</v>
      </c>
      <c r="L25" s="102"/>
      <c r="M25" s="101">
        <f t="shared" si="0"/>
        <v>0</v>
      </c>
      <c r="N25" s="102"/>
      <c r="O25" s="106" t="str">
        <f t="shared" si="1"/>
        <v>No</v>
      </c>
      <c r="P25" s="107"/>
    </row>
    <row r="26" spans="2:16" ht="20.100000000000001" customHeight="1" x14ac:dyDescent="0.25">
      <c r="B26" s="12">
        <f>'20'!$H$3</f>
        <v>0</v>
      </c>
      <c r="C26" s="15">
        <f>'20'!$H$4</f>
        <v>0</v>
      </c>
      <c r="D26" s="57" t="str">
        <f>IF(B26=0,"",VLOOKUP(B26,'Input Sheet'!$G$3:$J$27, 4,FALSE))</f>
        <v/>
      </c>
      <c r="E26" s="108">
        <f>'20'!H15</f>
        <v>0</v>
      </c>
      <c r="F26" s="109"/>
      <c r="G26" s="110"/>
      <c r="H26" s="111"/>
      <c r="I26" s="96">
        <f>IFERROR(VLOOKUP(B26,'Input Sheet'!$G$3:$K$27,2,FALSE)*G26,)</f>
        <v>0</v>
      </c>
      <c r="J26" s="97"/>
      <c r="K26" s="101">
        <f>IFERROR(VLOOKUP(B26,'Input Sheet'!$G$3:$K$27,2,FALSE)*-(G26*E26),)</f>
        <v>0</v>
      </c>
      <c r="L26" s="102"/>
      <c r="M26" s="101">
        <f t="shared" si="0"/>
        <v>0</v>
      </c>
      <c r="N26" s="102"/>
      <c r="O26" s="106" t="str">
        <f t="shared" si="1"/>
        <v>No</v>
      </c>
      <c r="P26" s="107"/>
    </row>
    <row r="27" spans="2:16" ht="20.100000000000001" customHeight="1" x14ac:dyDescent="0.25">
      <c r="B27" s="12">
        <f>'21'!$H$3</f>
        <v>0</v>
      </c>
      <c r="C27" s="15">
        <f>'21'!$H$4</f>
        <v>0</v>
      </c>
      <c r="D27" s="57" t="str">
        <f>IF(B27=0,"",VLOOKUP(B27,'Input Sheet'!$G$3:$J$27, 4,FALSE))</f>
        <v/>
      </c>
      <c r="E27" s="108">
        <f>'21'!H15</f>
        <v>0</v>
      </c>
      <c r="F27" s="109"/>
      <c r="G27" s="110"/>
      <c r="H27" s="111"/>
      <c r="I27" s="96">
        <f>IFERROR(VLOOKUP(B27,'Input Sheet'!$G$3:$K$27,2,FALSE)*G27,)</f>
        <v>0</v>
      </c>
      <c r="J27" s="97"/>
      <c r="K27" s="101">
        <f>IFERROR(VLOOKUP(B27,'Input Sheet'!$G$3:$K$27,2,FALSE)*-(G27*E27),)</f>
        <v>0</v>
      </c>
      <c r="L27" s="102"/>
      <c r="M27" s="101">
        <f t="shared" si="0"/>
        <v>0</v>
      </c>
      <c r="N27" s="102"/>
      <c r="O27" s="106" t="str">
        <f t="shared" si="1"/>
        <v>No</v>
      </c>
      <c r="P27" s="107"/>
    </row>
    <row r="28" spans="2:16" ht="20.100000000000001" customHeight="1" x14ac:dyDescent="0.25">
      <c r="B28" s="12">
        <f>'22'!$H$3</f>
        <v>0</v>
      </c>
      <c r="C28" s="15">
        <f>'22'!$H$4</f>
        <v>0</v>
      </c>
      <c r="D28" s="57" t="str">
        <f>IF(B28=0,"",VLOOKUP(B28,'Input Sheet'!$G$3:$J$27, 4,FALSE))</f>
        <v/>
      </c>
      <c r="E28" s="108">
        <f>'22'!H15</f>
        <v>0</v>
      </c>
      <c r="F28" s="109"/>
      <c r="G28" s="110"/>
      <c r="H28" s="111"/>
      <c r="I28" s="96">
        <f>IFERROR(VLOOKUP(B28,'Input Sheet'!$G$3:$K$27,2,FALSE)*G28,)</f>
        <v>0</v>
      </c>
      <c r="J28" s="97"/>
      <c r="K28" s="101">
        <f>IFERROR(VLOOKUP(B28,'Input Sheet'!$G$3:$K$27,2,FALSE)*-(G28*E28),)</f>
        <v>0</v>
      </c>
      <c r="L28" s="102"/>
      <c r="M28" s="101">
        <f t="shared" si="0"/>
        <v>0</v>
      </c>
      <c r="N28" s="102"/>
      <c r="O28" s="106" t="str">
        <f t="shared" si="1"/>
        <v>No</v>
      </c>
      <c r="P28" s="107"/>
    </row>
    <row r="29" spans="2:16" ht="20.100000000000001" customHeight="1" x14ac:dyDescent="0.25">
      <c r="B29" s="12">
        <f>'23'!$H$3</f>
        <v>0</v>
      </c>
      <c r="C29" s="15">
        <f>'23'!$H$4</f>
        <v>0</v>
      </c>
      <c r="D29" s="57" t="str">
        <f>IF(B29=0,"",VLOOKUP(B29,'Input Sheet'!$G$3:$J$27, 4,FALSE))</f>
        <v/>
      </c>
      <c r="E29" s="108">
        <f>'23'!H15</f>
        <v>0</v>
      </c>
      <c r="F29" s="109"/>
      <c r="G29" s="110"/>
      <c r="H29" s="111"/>
      <c r="I29" s="96">
        <f>IFERROR(VLOOKUP(B29,'Input Sheet'!$G$3:$K$27,2,FALSE)*G29,)</f>
        <v>0</v>
      </c>
      <c r="J29" s="97"/>
      <c r="K29" s="101">
        <f>IFERROR(VLOOKUP(B29,'Input Sheet'!$G$3:$K$27,2,FALSE)*-(G29*E29),)</f>
        <v>0</v>
      </c>
      <c r="L29" s="102"/>
      <c r="M29" s="101">
        <f t="shared" si="0"/>
        <v>0</v>
      </c>
      <c r="N29" s="102"/>
      <c r="O29" s="106" t="str">
        <f t="shared" si="1"/>
        <v>No</v>
      </c>
      <c r="P29" s="107"/>
    </row>
    <row r="30" spans="2:16" ht="20.100000000000001" customHeight="1" x14ac:dyDescent="0.25">
      <c r="B30" s="12">
        <f>'24'!$H$3</f>
        <v>0</v>
      </c>
      <c r="C30" s="15">
        <f>'24'!$H$4</f>
        <v>0</v>
      </c>
      <c r="D30" s="57" t="str">
        <f>IF(B30=0,"",VLOOKUP(B30,'Input Sheet'!$G$3:$J$27, 4,FALSE))</f>
        <v/>
      </c>
      <c r="E30" s="108">
        <f>'24'!H15</f>
        <v>0</v>
      </c>
      <c r="F30" s="109"/>
      <c r="G30" s="110"/>
      <c r="H30" s="111"/>
      <c r="I30" s="96">
        <f>IFERROR(VLOOKUP(B30,'Input Sheet'!$G$3:$K$27,2,FALSE)*G30,)</f>
        <v>0</v>
      </c>
      <c r="J30" s="97"/>
      <c r="K30" s="101">
        <f>IFERROR(VLOOKUP(B30,'Input Sheet'!$G$3:$K$27,2,FALSE)*-(G30*E30),)</f>
        <v>0</v>
      </c>
      <c r="L30" s="102"/>
      <c r="M30" s="101">
        <f t="shared" si="0"/>
        <v>0</v>
      </c>
      <c r="N30" s="102"/>
      <c r="O30" s="106" t="str">
        <f t="shared" si="1"/>
        <v>No</v>
      </c>
      <c r="P30" s="107"/>
    </row>
    <row r="31" spans="2:16" ht="20.100000000000001" customHeight="1" x14ac:dyDescent="0.25">
      <c r="B31" s="12">
        <f>'25'!$H$3</f>
        <v>0</v>
      </c>
      <c r="C31" s="15">
        <f>'25'!$H$4</f>
        <v>0</v>
      </c>
      <c r="D31" s="57" t="str">
        <f>IF(B31=0,"",VLOOKUP(B31,'Input Sheet'!$G$3:$J$27, 4,FALSE))</f>
        <v/>
      </c>
      <c r="E31" s="108">
        <f>'25'!H15</f>
        <v>0</v>
      </c>
      <c r="F31" s="109"/>
      <c r="G31" s="110"/>
      <c r="H31" s="111"/>
      <c r="I31" s="96">
        <f>IFERROR(VLOOKUP(B31,'Input Sheet'!$G$3:$K$27,2,FALSE)*G31,)</f>
        <v>0</v>
      </c>
      <c r="J31" s="97"/>
      <c r="K31" s="101">
        <f>IFERROR(VLOOKUP(B31,'Input Sheet'!$G$3:$K$27,2,FALSE)*-(G31*E31),)</f>
        <v>0</v>
      </c>
      <c r="L31" s="102"/>
      <c r="M31" s="101">
        <f t="shared" si="0"/>
        <v>0</v>
      </c>
      <c r="N31" s="102"/>
      <c r="O31" s="106" t="str">
        <f t="shared" si="1"/>
        <v>No</v>
      </c>
      <c r="P31" s="107"/>
    </row>
    <row r="32" spans="2:16" ht="20.100000000000001" customHeight="1" x14ac:dyDescent="0.25">
      <c r="B32" s="12">
        <f>'26'!$H$3</f>
        <v>0</v>
      </c>
      <c r="C32" s="15">
        <f>'26'!$H$4</f>
        <v>0</v>
      </c>
      <c r="D32" s="57" t="str">
        <f>IF(B32=0,"",VLOOKUP(B32,'Input Sheet'!$G$3:$J$27, 4,FALSE))</f>
        <v/>
      </c>
      <c r="E32" s="108">
        <f>'26'!H15</f>
        <v>0</v>
      </c>
      <c r="F32" s="109"/>
      <c r="G32" s="110"/>
      <c r="H32" s="111"/>
      <c r="I32" s="96">
        <f>IFERROR(VLOOKUP(B32,'Input Sheet'!$G$3:$K$27,2,FALSE)*G32,)</f>
        <v>0</v>
      </c>
      <c r="J32" s="97"/>
      <c r="K32" s="101">
        <f>IFERROR(VLOOKUP(B32,'Input Sheet'!$G$3:$K$27,2,FALSE)*-(G32*E32),)</f>
        <v>0</v>
      </c>
      <c r="L32" s="102"/>
      <c r="M32" s="101">
        <f t="shared" si="0"/>
        <v>0</v>
      </c>
      <c r="N32" s="102"/>
      <c r="O32" s="106" t="str">
        <f t="shared" si="1"/>
        <v>No</v>
      </c>
      <c r="P32" s="107"/>
    </row>
    <row r="33" spans="2:16" ht="20.100000000000001" customHeight="1" x14ac:dyDescent="0.25">
      <c r="B33" s="12">
        <f>'27'!$H$3</f>
        <v>0</v>
      </c>
      <c r="C33" s="15">
        <f>'27'!$H$4</f>
        <v>0</v>
      </c>
      <c r="D33" s="57" t="str">
        <f>IF(B33=0,"",VLOOKUP(B33,'Input Sheet'!$G$3:$J$27, 4,FALSE))</f>
        <v/>
      </c>
      <c r="E33" s="108">
        <f>'27'!H15</f>
        <v>0</v>
      </c>
      <c r="F33" s="109"/>
      <c r="G33" s="110"/>
      <c r="H33" s="111"/>
      <c r="I33" s="96">
        <f>IFERROR(VLOOKUP(B33,'Input Sheet'!$G$3:$K$27,2,FALSE)*G33,)</f>
        <v>0</v>
      </c>
      <c r="J33" s="97"/>
      <c r="K33" s="101">
        <f>IFERROR(VLOOKUP(B33,'Input Sheet'!$G$3:$K$27,2,FALSE)*-(G33*E33),)</f>
        <v>0</v>
      </c>
      <c r="L33" s="102"/>
      <c r="M33" s="101">
        <f t="shared" si="0"/>
        <v>0</v>
      </c>
      <c r="N33" s="102"/>
      <c r="O33" s="106" t="str">
        <f t="shared" si="1"/>
        <v>No</v>
      </c>
      <c r="P33" s="107"/>
    </row>
    <row r="34" spans="2:16" ht="20.100000000000001" customHeight="1" x14ac:dyDescent="0.25">
      <c r="B34" s="12">
        <f>'28'!$H$3</f>
        <v>0</v>
      </c>
      <c r="C34" s="15">
        <f>'28'!$H$4</f>
        <v>0</v>
      </c>
      <c r="D34" s="57" t="str">
        <f>IF(B34=0,"",VLOOKUP(B34,'Input Sheet'!$G$3:$J$27, 4,FALSE))</f>
        <v/>
      </c>
      <c r="E34" s="108">
        <f>'28'!H15</f>
        <v>0</v>
      </c>
      <c r="F34" s="109"/>
      <c r="G34" s="110"/>
      <c r="H34" s="111"/>
      <c r="I34" s="96">
        <f>IFERROR(VLOOKUP(B34,'Input Sheet'!$G$3:$K$27,2,FALSE)*G34,)</f>
        <v>0</v>
      </c>
      <c r="J34" s="97"/>
      <c r="K34" s="101">
        <f>IFERROR(VLOOKUP(B34,'Input Sheet'!$G$3:$K$27,2,FALSE)*-(G34*E34),)</f>
        <v>0</v>
      </c>
      <c r="L34" s="102"/>
      <c r="M34" s="101">
        <f t="shared" si="0"/>
        <v>0</v>
      </c>
      <c r="N34" s="102"/>
      <c r="O34" s="106" t="str">
        <f t="shared" si="1"/>
        <v>No</v>
      </c>
      <c r="P34" s="107"/>
    </row>
    <row r="35" spans="2:16" ht="20.100000000000001" customHeight="1" x14ac:dyDescent="0.25">
      <c r="B35" s="12">
        <f>'29'!$H$3</f>
        <v>0</v>
      </c>
      <c r="C35" s="15">
        <f>'29'!$H$4</f>
        <v>0</v>
      </c>
      <c r="D35" s="57" t="str">
        <f>IF(B35=0,"",VLOOKUP(B35,'Input Sheet'!$G$3:$J$27, 4,FALSE))</f>
        <v/>
      </c>
      <c r="E35" s="108">
        <f>'29'!H15</f>
        <v>0</v>
      </c>
      <c r="F35" s="109"/>
      <c r="G35" s="110"/>
      <c r="H35" s="111"/>
      <c r="I35" s="96">
        <f>IFERROR(VLOOKUP(B35,'Input Sheet'!$G$3:$K$27,2,FALSE)*G35,)</f>
        <v>0</v>
      </c>
      <c r="J35" s="97"/>
      <c r="K35" s="101">
        <f>IFERROR(VLOOKUP(B35,'Input Sheet'!$G$3:$K$27,2,FALSE)*-(G35*E35),)</f>
        <v>0</v>
      </c>
      <c r="L35" s="102"/>
      <c r="M35" s="101">
        <f t="shared" si="0"/>
        <v>0</v>
      </c>
      <c r="N35" s="102"/>
      <c r="O35" s="106" t="str">
        <f t="shared" si="1"/>
        <v>No</v>
      </c>
      <c r="P35" s="107"/>
    </row>
    <row r="36" spans="2:16" ht="20.100000000000001" customHeight="1" x14ac:dyDescent="0.25">
      <c r="B36" s="12">
        <f>'30'!$H$3</f>
        <v>0</v>
      </c>
      <c r="C36" s="41">
        <f>'30'!$H$4</f>
        <v>0</v>
      </c>
      <c r="D36" s="57" t="str">
        <f>IF(B36=0,"",VLOOKUP(B36,'Input Sheet'!$G$3:$J$27, 4,FALSE))</f>
        <v/>
      </c>
      <c r="E36" s="104">
        <f>'30'!H15</f>
        <v>0</v>
      </c>
      <c r="F36" s="104"/>
      <c r="G36" s="105"/>
      <c r="H36" s="105"/>
      <c r="I36" s="96">
        <f>IFERROR(VLOOKUP(B36,'Input Sheet'!$G$3:$K$27,2,FALSE)*G36,)</f>
        <v>0</v>
      </c>
      <c r="J36" s="97"/>
      <c r="K36" s="101">
        <f>IFERROR(VLOOKUP(B36,'Input Sheet'!$G$3:$K$27,2,FALSE)*-(G36*E36),)</f>
        <v>0</v>
      </c>
      <c r="L36" s="102"/>
      <c r="M36" s="101">
        <f t="shared" si="0"/>
        <v>0</v>
      </c>
      <c r="N36" s="102"/>
      <c r="O36" s="106" t="str">
        <f t="shared" si="1"/>
        <v>No</v>
      </c>
      <c r="P36" s="107"/>
    </row>
    <row r="37" spans="2:16" ht="20.100000000000001" customHeight="1" x14ac:dyDescent="0.25">
      <c r="B37" s="35">
        <f>'31'!$H$3</f>
        <v>0</v>
      </c>
      <c r="C37" s="41">
        <f>'31'!$H$4</f>
        <v>0</v>
      </c>
      <c r="D37" s="57" t="str">
        <f>IF(B37=0,"",VLOOKUP(B37,'Input Sheet'!$G$3:$J$27, 4,FALSE))</f>
        <v/>
      </c>
      <c r="E37" s="104">
        <f>'31'!H15</f>
        <v>0</v>
      </c>
      <c r="F37" s="104"/>
      <c r="G37" s="105"/>
      <c r="H37" s="105"/>
      <c r="I37" s="96">
        <f>IFERROR(VLOOKUP(B37,'Input Sheet'!$G$3:$K$27,2,FALSE)*G37,)</f>
        <v>0</v>
      </c>
      <c r="J37" s="97"/>
      <c r="K37" s="101">
        <f>IFERROR(VLOOKUP(B37,'Input Sheet'!$G$3:$K$27,2,FALSE)*-(G37*E37),)</f>
        <v>0</v>
      </c>
      <c r="L37" s="102"/>
      <c r="M37" s="101">
        <f t="shared" si="0"/>
        <v>0</v>
      </c>
      <c r="N37" s="102"/>
      <c r="O37" s="106" t="str">
        <f t="shared" si="1"/>
        <v>No</v>
      </c>
      <c r="P37" s="107"/>
    </row>
    <row r="38" spans="2:16" ht="20.100000000000001" customHeight="1" x14ac:dyDescent="0.25">
      <c r="B38" s="35">
        <f>'32'!$H$3</f>
        <v>0</v>
      </c>
      <c r="C38" s="41">
        <f>'32'!$H$4</f>
        <v>0</v>
      </c>
      <c r="D38" s="57" t="str">
        <f>IF(B38=0,"",VLOOKUP(B38,'Input Sheet'!$G$3:$J$27, 4,FALSE))</f>
        <v/>
      </c>
      <c r="E38" s="104">
        <f>'32'!H15</f>
        <v>0</v>
      </c>
      <c r="F38" s="104"/>
      <c r="G38" s="105"/>
      <c r="H38" s="105"/>
      <c r="I38" s="96">
        <f>IFERROR(VLOOKUP(B38,'Input Sheet'!$G$3:$K$27,2,FALSE)*G38,)</f>
        <v>0</v>
      </c>
      <c r="J38" s="97"/>
      <c r="K38" s="101">
        <f>IFERROR(VLOOKUP(B38,'Input Sheet'!$G$3:$K$27,2,FALSE)*-(G38*E38),)</f>
        <v>0</v>
      </c>
      <c r="L38" s="102"/>
      <c r="M38" s="101">
        <f t="shared" si="0"/>
        <v>0</v>
      </c>
      <c r="N38" s="102"/>
      <c r="O38" s="106" t="str">
        <f t="shared" si="1"/>
        <v>No</v>
      </c>
      <c r="P38" s="107"/>
    </row>
    <row r="39" spans="2:16" ht="20.100000000000001" customHeight="1" x14ac:dyDescent="0.25">
      <c r="B39" s="35">
        <f>'33'!$H$3</f>
        <v>0</v>
      </c>
      <c r="C39" s="41">
        <f>'33'!$H$4</f>
        <v>0</v>
      </c>
      <c r="D39" s="57" t="str">
        <f>IF(B39=0,"",VLOOKUP(B39,'Input Sheet'!$G$3:$J$27, 4,FALSE))</f>
        <v/>
      </c>
      <c r="E39" s="108">
        <f>'33'!H15</f>
        <v>0</v>
      </c>
      <c r="F39" s="109"/>
      <c r="G39" s="110"/>
      <c r="H39" s="111"/>
      <c r="I39" s="96">
        <f>IFERROR(VLOOKUP(B39,'Input Sheet'!$G$3:$K$27,2,FALSE)*G39,)</f>
        <v>0</v>
      </c>
      <c r="J39" s="97"/>
      <c r="K39" s="101">
        <f>IFERROR(VLOOKUP(B39,'Input Sheet'!$G$3:$K$27,2,FALSE)*-(G39*E39),)</f>
        <v>0</v>
      </c>
      <c r="L39" s="102"/>
      <c r="M39" s="101">
        <f t="shared" si="0"/>
        <v>0</v>
      </c>
      <c r="N39" s="102"/>
      <c r="O39" s="106" t="str">
        <f t="shared" si="1"/>
        <v>No</v>
      </c>
      <c r="P39" s="107"/>
    </row>
    <row r="40" spans="2:16" ht="20.100000000000001" customHeight="1" x14ac:dyDescent="0.25">
      <c r="B40" s="35">
        <f>'34'!$H$3</f>
        <v>0</v>
      </c>
      <c r="C40" s="41">
        <f>'34'!$H$4</f>
        <v>0</v>
      </c>
      <c r="D40" s="57" t="str">
        <f>IF(B40=0,"",VLOOKUP(B40,'Input Sheet'!$G$3:$J$27, 4,FALSE))</f>
        <v/>
      </c>
      <c r="E40" s="108">
        <f>'34'!H15</f>
        <v>0</v>
      </c>
      <c r="F40" s="109"/>
      <c r="G40" s="110"/>
      <c r="H40" s="111"/>
      <c r="I40" s="96">
        <f>IFERROR(VLOOKUP(B40,'Input Sheet'!$G$3:$K$27,2,FALSE)*G40,)</f>
        <v>0</v>
      </c>
      <c r="J40" s="97"/>
      <c r="K40" s="101">
        <f>IFERROR(VLOOKUP(B40,'Input Sheet'!$G$3:$K$27,2,FALSE)*-(G40*E40),)</f>
        <v>0</v>
      </c>
      <c r="L40" s="102"/>
      <c r="M40" s="101">
        <f t="shared" si="0"/>
        <v>0</v>
      </c>
      <c r="N40" s="102"/>
      <c r="O40" s="106" t="str">
        <f t="shared" si="1"/>
        <v>No</v>
      </c>
      <c r="P40" s="107"/>
    </row>
    <row r="41" spans="2:16" ht="20.100000000000001" customHeight="1" x14ac:dyDescent="0.25">
      <c r="B41" s="35">
        <f>'35'!$H$3</f>
        <v>0</v>
      </c>
      <c r="C41" s="41">
        <f>'35'!$H$4</f>
        <v>0</v>
      </c>
      <c r="D41" s="57" t="str">
        <f>IF(B41=0,"",VLOOKUP(B41,'Input Sheet'!$G$3:$J$27, 4,FALSE))</f>
        <v/>
      </c>
      <c r="E41" s="108">
        <f>'35'!H15</f>
        <v>0</v>
      </c>
      <c r="F41" s="109"/>
      <c r="G41" s="110"/>
      <c r="H41" s="111"/>
      <c r="I41" s="96">
        <f>IFERROR(VLOOKUP(B41,'Input Sheet'!$G$3:$K$27,2,FALSE)*G41,)</f>
        <v>0</v>
      </c>
      <c r="J41" s="97"/>
      <c r="K41" s="101">
        <f>IFERROR(VLOOKUP(B41,'Input Sheet'!$G$3:$K$27,2,FALSE)*-(G41*E41),)</f>
        <v>0</v>
      </c>
      <c r="L41" s="102"/>
      <c r="M41" s="101">
        <f t="shared" si="0"/>
        <v>0</v>
      </c>
      <c r="N41" s="102"/>
      <c r="O41" s="106" t="str">
        <f t="shared" si="1"/>
        <v>No</v>
      </c>
      <c r="P41" s="107"/>
    </row>
    <row r="42" spans="2:16" ht="20.100000000000001" customHeight="1" x14ac:dyDescent="0.25">
      <c r="B42" s="35">
        <f>'36'!$H$3</f>
        <v>0</v>
      </c>
      <c r="C42" s="41">
        <f>'36'!$H$4</f>
        <v>0</v>
      </c>
      <c r="D42" s="57" t="str">
        <f>IF(B42=0,"",VLOOKUP(B42,'Input Sheet'!$G$3:$J$27, 4,FALSE))</f>
        <v/>
      </c>
      <c r="E42" s="108">
        <f>'36'!H15</f>
        <v>0</v>
      </c>
      <c r="F42" s="109"/>
      <c r="G42" s="110"/>
      <c r="H42" s="111"/>
      <c r="I42" s="96">
        <f>IFERROR(VLOOKUP(B42,'Input Sheet'!$G$3:$K$27,2,FALSE)*G42,)</f>
        <v>0</v>
      </c>
      <c r="J42" s="97"/>
      <c r="K42" s="101">
        <f>IFERROR(VLOOKUP(B42,'Input Sheet'!$G$3:$K$27,2,FALSE)*-(G42*E42),)</f>
        <v>0</v>
      </c>
      <c r="L42" s="102"/>
      <c r="M42" s="101">
        <f t="shared" si="0"/>
        <v>0</v>
      </c>
      <c r="N42" s="102"/>
      <c r="O42" s="106" t="str">
        <f t="shared" si="1"/>
        <v>No</v>
      </c>
      <c r="P42" s="107"/>
    </row>
    <row r="43" spans="2:16" ht="20.100000000000001" customHeight="1" x14ac:dyDescent="0.25">
      <c r="B43" s="35">
        <f>'37'!$H$3</f>
        <v>0</v>
      </c>
      <c r="C43" s="41">
        <f>'37'!$H$4</f>
        <v>0</v>
      </c>
      <c r="D43" s="57" t="str">
        <f>IF(B43=0,"",VLOOKUP(B43,'Input Sheet'!$G$3:$J$27, 4,FALSE))</f>
        <v/>
      </c>
      <c r="E43" s="108">
        <f>'37'!H15</f>
        <v>0</v>
      </c>
      <c r="F43" s="109"/>
      <c r="G43" s="110"/>
      <c r="H43" s="111"/>
      <c r="I43" s="96">
        <f>IFERROR(VLOOKUP(B43,'Input Sheet'!$G$3:$K$27,2,FALSE)*G43,)</f>
        <v>0</v>
      </c>
      <c r="J43" s="97"/>
      <c r="K43" s="101">
        <f>IFERROR(VLOOKUP(B43,'Input Sheet'!$G$3:$K$27,2,FALSE)*-(G43*E43),)</f>
        <v>0</v>
      </c>
      <c r="L43" s="102"/>
      <c r="M43" s="101">
        <f t="shared" si="0"/>
        <v>0</v>
      </c>
      <c r="N43" s="102"/>
      <c r="O43" s="106" t="str">
        <f t="shared" si="1"/>
        <v>No</v>
      </c>
      <c r="P43" s="107"/>
    </row>
    <row r="44" spans="2:16" ht="20.100000000000001" customHeight="1" x14ac:dyDescent="0.25">
      <c r="B44" s="35">
        <f>'38'!$H$3</f>
        <v>0</v>
      </c>
      <c r="C44" s="41">
        <f>'38'!$H$4</f>
        <v>0</v>
      </c>
      <c r="D44" s="57" t="str">
        <f>IF(B44=0,"",VLOOKUP(B44,'Input Sheet'!$G$3:$J$27, 4,FALSE))</f>
        <v/>
      </c>
      <c r="E44" s="108">
        <f>'38'!H15</f>
        <v>0</v>
      </c>
      <c r="F44" s="109"/>
      <c r="G44" s="110"/>
      <c r="H44" s="111"/>
      <c r="I44" s="96">
        <f>IFERROR(VLOOKUP(B44,'Input Sheet'!$G$3:$K$27,2,FALSE)*G44,)</f>
        <v>0</v>
      </c>
      <c r="J44" s="97"/>
      <c r="K44" s="101">
        <f>IFERROR(VLOOKUP(B44,'Input Sheet'!$G$3:$K$27,2,FALSE)*-(G44*E44),)</f>
        <v>0</v>
      </c>
      <c r="L44" s="102"/>
      <c r="M44" s="101">
        <f t="shared" si="0"/>
        <v>0</v>
      </c>
      <c r="N44" s="102"/>
      <c r="O44" s="106" t="str">
        <f t="shared" si="1"/>
        <v>No</v>
      </c>
      <c r="P44" s="107"/>
    </row>
    <row r="45" spans="2:16" ht="20.100000000000001" customHeight="1" x14ac:dyDescent="0.25">
      <c r="B45" s="35">
        <f>'39'!$H$3</f>
        <v>0</v>
      </c>
      <c r="C45" s="41">
        <f>'39'!$H$4</f>
        <v>0</v>
      </c>
      <c r="D45" s="57" t="str">
        <f>IF(B45=0,"",VLOOKUP(B45,'Input Sheet'!$G$3:$J$27, 4,FALSE))</f>
        <v/>
      </c>
      <c r="E45" s="108">
        <f>'39'!H15</f>
        <v>0</v>
      </c>
      <c r="F45" s="109"/>
      <c r="G45" s="110"/>
      <c r="H45" s="111"/>
      <c r="I45" s="96">
        <f>IFERROR(VLOOKUP(B45,'Input Sheet'!$G$3:$K$27,2,FALSE)*G45,)</f>
        <v>0</v>
      </c>
      <c r="J45" s="97"/>
      <c r="K45" s="101">
        <f>IFERROR(VLOOKUP(B45,'Input Sheet'!$G$3:$K$27,2,FALSE)*-(G45*E45),)</f>
        <v>0</v>
      </c>
      <c r="L45" s="102"/>
      <c r="M45" s="101">
        <f t="shared" si="0"/>
        <v>0</v>
      </c>
      <c r="N45" s="102"/>
      <c r="O45" s="106" t="str">
        <f t="shared" si="1"/>
        <v>No</v>
      </c>
      <c r="P45" s="107"/>
    </row>
    <row r="46" spans="2:16" ht="20.100000000000001" customHeight="1" thickBot="1" x14ac:dyDescent="0.3">
      <c r="B46" s="36">
        <f>'40'!$H$3</f>
        <v>0</v>
      </c>
      <c r="C46" s="40">
        <f>'40'!$H$4</f>
        <v>0</v>
      </c>
      <c r="D46" s="58" t="str">
        <f>IF(B46=0,"",VLOOKUP(B46,'Input Sheet'!$G$3:$J$27, 4,FALSE))</f>
        <v/>
      </c>
      <c r="E46" s="112">
        <f>'40'!H15</f>
        <v>0</v>
      </c>
      <c r="F46" s="113"/>
      <c r="G46" s="114"/>
      <c r="H46" s="115"/>
      <c r="I46" s="116">
        <f>IFERROR(VLOOKUP(B46,'Input Sheet'!$G$3:$K$27,2,FALSE)*G46,)</f>
        <v>0</v>
      </c>
      <c r="J46" s="117"/>
      <c r="K46" s="118">
        <f>IFERROR(VLOOKUP(B46,'Input Sheet'!$G$3:$K$27,2,FALSE)*-(G46*E46),)</f>
        <v>0</v>
      </c>
      <c r="L46" s="119"/>
      <c r="M46" s="118">
        <f t="shared" si="0"/>
        <v>0</v>
      </c>
      <c r="N46" s="119"/>
      <c r="O46" s="120" t="str">
        <f t="shared" si="1"/>
        <v>No</v>
      </c>
      <c r="P46" s="121"/>
    </row>
    <row r="47" spans="2:16" ht="20.100000000000001" customHeight="1" x14ac:dyDescent="0.25">
      <c r="B47" s="3"/>
      <c r="C47" s="3"/>
      <c r="D47" s="3"/>
      <c r="E47" s="98" t="s">
        <v>16</v>
      </c>
      <c r="F47" s="99"/>
      <c r="G47" s="99">
        <f>SUM(G7:H36)</f>
        <v>0</v>
      </c>
      <c r="H47" s="99"/>
      <c r="I47" s="103">
        <f>SUM(I7:J36)</f>
        <v>0</v>
      </c>
      <c r="J47" s="99"/>
      <c r="K47" s="100">
        <f>SUM(K7:L36)</f>
        <v>0</v>
      </c>
      <c r="L47" s="100"/>
      <c r="M47" s="100">
        <f>SUM(M7:N36)</f>
        <v>0</v>
      </c>
      <c r="N47" s="100"/>
    </row>
  </sheetData>
  <mergeCells count="255">
    <mergeCell ref="B2:G2"/>
    <mergeCell ref="C3:D3"/>
    <mergeCell ref="F3:G3"/>
    <mergeCell ref="E46:F46"/>
    <mergeCell ref="G46:H46"/>
    <mergeCell ref="I46:J46"/>
    <mergeCell ref="K46:L46"/>
    <mergeCell ref="M46:N46"/>
    <mergeCell ref="O46:P46"/>
    <mergeCell ref="E45:F45"/>
    <mergeCell ref="G45:H45"/>
    <mergeCell ref="I45:J45"/>
    <mergeCell ref="K45:L45"/>
    <mergeCell ref="M45:N45"/>
    <mergeCell ref="O45:P45"/>
    <mergeCell ref="E43:F43"/>
    <mergeCell ref="G43:H43"/>
    <mergeCell ref="I43:J43"/>
    <mergeCell ref="K43:L43"/>
    <mergeCell ref="M43:N43"/>
    <mergeCell ref="O43:P43"/>
    <mergeCell ref="E44:F44"/>
    <mergeCell ref="G44:H44"/>
    <mergeCell ref="I44:J44"/>
    <mergeCell ref="K44:L44"/>
    <mergeCell ref="M44:N44"/>
    <mergeCell ref="O44:P44"/>
    <mergeCell ref="E41:F41"/>
    <mergeCell ref="G41:H41"/>
    <mergeCell ref="I41:J41"/>
    <mergeCell ref="K41:L41"/>
    <mergeCell ref="M41:N41"/>
    <mergeCell ref="O41:P41"/>
    <mergeCell ref="E42:F42"/>
    <mergeCell ref="G42:H42"/>
    <mergeCell ref="I42:J42"/>
    <mergeCell ref="K42:L42"/>
    <mergeCell ref="M42:N42"/>
    <mergeCell ref="O42:P42"/>
    <mergeCell ref="E39:F39"/>
    <mergeCell ref="G39:H39"/>
    <mergeCell ref="I39:J39"/>
    <mergeCell ref="K39:L39"/>
    <mergeCell ref="M39:N39"/>
    <mergeCell ref="O39:P39"/>
    <mergeCell ref="E40:F40"/>
    <mergeCell ref="G40:H40"/>
    <mergeCell ref="I40:J40"/>
    <mergeCell ref="K40:L40"/>
    <mergeCell ref="M40:N40"/>
    <mergeCell ref="O40:P40"/>
    <mergeCell ref="E37:F37"/>
    <mergeCell ref="G37:H37"/>
    <mergeCell ref="I37:J37"/>
    <mergeCell ref="K37:L37"/>
    <mergeCell ref="M37:N37"/>
    <mergeCell ref="O37:P37"/>
    <mergeCell ref="E38:F38"/>
    <mergeCell ref="G38:H38"/>
    <mergeCell ref="I38:J38"/>
    <mergeCell ref="K38:L38"/>
    <mergeCell ref="M38:N38"/>
    <mergeCell ref="O38:P38"/>
    <mergeCell ref="B5:P5"/>
    <mergeCell ref="E6:F6"/>
    <mergeCell ref="G6:H6"/>
    <mergeCell ref="K6:L6"/>
    <mergeCell ref="O6:P6"/>
    <mergeCell ref="M6:N6"/>
    <mergeCell ref="I6:J6"/>
    <mergeCell ref="E9:F9"/>
    <mergeCell ref="G9:H9"/>
    <mergeCell ref="I7:J7"/>
    <mergeCell ref="E10:F10"/>
    <mergeCell ref="G10:H10"/>
    <mergeCell ref="E7:F7"/>
    <mergeCell ref="G7:H7"/>
    <mergeCell ref="E8:F8"/>
    <mergeCell ref="G8:H8"/>
    <mergeCell ref="E13:F13"/>
    <mergeCell ref="G13:H13"/>
    <mergeCell ref="E14:F14"/>
    <mergeCell ref="G14:H14"/>
    <mergeCell ref="E11:F11"/>
    <mergeCell ref="G11:H11"/>
    <mergeCell ref="E12:F12"/>
    <mergeCell ref="G12:H12"/>
    <mergeCell ref="E17:F17"/>
    <mergeCell ref="G17:H17"/>
    <mergeCell ref="E18:F18"/>
    <mergeCell ref="G18:H18"/>
    <mergeCell ref="E15:F15"/>
    <mergeCell ref="G15:H15"/>
    <mergeCell ref="E16:F16"/>
    <mergeCell ref="G16:H16"/>
    <mergeCell ref="E21:F21"/>
    <mergeCell ref="G21:H21"/>
    <mergeCell ref="E19:F19"/>
    <mergeCell ref="G19:H19"/>
    <mergeCell ref="E20:F20"/>
    <mergeCell ref="G20:H20"/>
    <mergeCell ref="E31:F31"/>
    <mergeCell ref="G31:H31"/>
    <mergeCell ref="E32:F32"/>
    <mergeCell ref="G32:H32"/>
    <mergeCell ref="E25:F25"/>
    <mergeCell ref="G25:H25"/>
    <mergeCell ref="E26:F26"/>
    <mergeCell ref="G26:H26"/>
    <mergeCell ref="E23:F23"/>
    <mergeCell ref="G23:H23"/>
    <mergeCell ref="E24:F24"/>
    <mergeCell ref="G24:H24"/>
    <mergeCell ref="E30:F30"/>
    <mergeCell ref="G30:H30"/>
    <mergeCell ref="E27:F27"/>
    <mergeCell ref="G27:H27"/>
    <mergeCell ref="E28:F28"/>
    <mergeCell ref="G28:H28"/>
    <mergeCell ref="E35:F35"/>
    <mergeCell ref="G35:H35"/>
    <mergeCell ref="K8:L8"/>
    <mergeCell ref="I25:J25"/>
    <mergeCell ref="I14:J14"/>
    <mergeCell ref="I15:J15"/>
    <mergeCell ref="K34:L34"/>
    <mergeCell ref="K33:L33"/>
    <mergeCell ref="K14:L14"/>
    <mergeCell ref="K16:L16"/>
    <mergeCell ref="K18:L18"/>
    <mergeCell ref="K17:L17"/>
    <mergeCell ref="K20:L20"/>
    <mergeCell ref="K19:L19"/>
    <mergeCell ref="I8:J8"/>
    <mergeCell ref="I20:J20"/>
    <mergeCell ref="E29:F29"/>
    <mergeCell ref="G29:H29"/>
    <mergeCell ref="E33:F33"/>
    <mergeCell ref="G33:H33"/>
    <mergeCell ref="E22:F22"/>
    <mergeCell ref="G22:H22"/>
    <mergeCell ref="E34:F34"/>
    <mergeCell ref="G34:H34"/>
    <mergeCell ref="O36:P36"/>
    <mergeCell ref="O35:P35"/>
    <mergeCell ref="O10:P10"/>
    <mergeCell ref="O9:P9"/>
    <mergeCell ref="O12:P12"/>
    <mergeCell ref="O11:P11"/>
    <mergeCell ref="O8:P8"/>
    <mergeCell ref="O26:P26"/>
    <mergeCell ref="O25:P25"/>
    <mergeCell ref="O28:P28"/>
    <mergeCell ref="O27:P27"/>
    <mergeCell ref="O30:P30"/>
    <mergeCell ref="O29:P29"/>
    <mergeCell ref="O32:P32"/>
    <mergeCell ref="O31:P31"/>
    <mergeCell ref="O14:P14"/>
    <mergeCell ref="O13:P13"/>
    <mergeCell ref="O21:P21"/>
    <mergeCell ref="O24:P24"/>
    <mergeCell ref="O23:P23"/>
    <mergeCell ref="O34:P34"/>
    <mergeCell ref="O33:P33"/>
    <mergeCell ref="M25:N25"/>
    <mergeCell ref="M26:N26"/>
    <mergeCell ref="M27:N27"/>
    <mergeCell ref="M28:N28"/>
    <mergeCell ref="M29:N29"/>
    <mergeCell ref="K30:L30"/>
    <mergeCell ref="K29:L29"/>
    <mergeCell ref="O16:P16"/>
    <mergeCell ref="O15:P15"/>
    <mergeCell ref="O18:P18"/>
    <mergeCell ref="O17:P17"/>
    <mergeCell ref="O20:P20"/>
    <mergeCell ref="O19:P19"/>
    <mergeCell ref="O22:P22"/>
    <mergeCell ref="M18:N18"/>
    <mergeCell ref="M19:N19"/>
    <mergeCell ref="K28:L28"/>
    <mergeCell ref="K27:L27"/>
    <mergeCell ref="K22:L22"/>
    <mergeCell ref="K21:L21"/>
    <mergeCell ref="K24:L24"/>
    <mergeCell ref="K23:L23"/>
    <mergeCell ref="K26:L26"/>
    <mergeCell ref="K25:L25"/>
    <mergeCell ref="M23:N23"/>
    <mergeCell ref="M24:N24"/>
    <mergeCell ref="O7:P7"/>
    <mergeCell ref="I9:J9"/>
    <mergeCell ref="I10:J10"/>
    <mergeCell ref="I11:J11"/>
    <mergeCell ref="I12:J12"/>
    <mergeCell ref="I13:J13"/>
    <mergeCell ref="K15:L15"/>
    <mergeCell ref="I22:J22"/>
    <mergeCell ref="I23:J23"/>
    <mergeCell ref="I24:J24"/>
    <mergeCell ref="K7:L7"/>
    <mergeCell ref="K10:L10"/>
    <mergeCell ref="K9:L9"/>
    <mergeCell ref="K12:L12"/>
    <mergeCell ref="K11:L11"/>
    <mergeCell ref="K13:L13"/>
    <mergeCell ref="M20:N20"/>
    <mergeCell ref="M21:N21"/>
    <mergeCell ref="M22:N22"/>
    <mergeCell ref="G36:H36"/>
    <mergeCell ref="G47:H47"/>
    <mergeCell ref="K47:L47"/>
    <mergeCell ref="I16:J16"/>
    <mergeCell ref="M7:N7"/>
    <mergeCell ref="M8:N8"/>
    <mergeCell ref="M9:N9"/>
    <mergeCell ref="M10:N10"/>
    <mergeCell ref="M11:N11"/>
    <mergeCell ref="I32:J32"/>
    <mergeCell ref="I33:J33"/>
    <mergeCell ref="I34:J34"/>
    <mergeCell ref="I26:J26"/>
    <mergeCell ref="I27:J27"/>
    <mergeCell ref="I28:J28"/>
    <mergeCell ref="I29:J29"/>
    <mergeCell ref="I30:J30"/>
    <mergeCell ref="M12:N12"/>
    <mergeCell ref="M13:N13"/>
    <mergeCell ref="M14:N14"/>
    <mergeCell ref="M15:N15"/>
    <mergeCell ref="M16:N16"/>
    <mergeCell ref="M17:N17"/>
    <mergeCell ref="I31:J31"/>
    <mergeCell ref="I21:J21"/>
    <mergeCell ref="I17:J17"/>
    <mergeCell ref="I18:J18"/>
    <mergeCell ref="I19:J19"/>
    <mergeCell ref="E47:F47"/>
    <mergeCell ref="M47:N47"/>
    <mergeCell ref="M36:N36"/>
    <mergeCell ref="M30:N30"/>
    <mergeCell ref="M31:N31"/>
    <mergeCell ref="M32:N32"/>
    <mergeCell ref="M33:N33"/>
    <mergeCell ref="M34:N34"/>
    <mergeCell ref="M35:N35"/>
    <mergeCell ref="I47:J47"/>
    <mergeCell ref="I35:J35"/>
    <mergeCell ref="I36:J36"/>
    <mergeCell ref="K36:L36"/>
    <mergeCell ref="K35:L35"/>
    <mergeCell ref="K32:L32"/>
    <mergeCell ref="K31:L31"/>
    <mergeCell ref="E36:F36"/>
  </mergeCells>
  <conditionalFormatting sqref="O7:P46">
    <cfRule type="containsText" dxfId="0" priority="2" operator="containsText" text="Yes">
      <formula>NOT(ISERROR(SEARCH("Yes",O7)))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L22"/>
  <sheetViews>
    <sheetView workbookViewId="0">
      <selection activeCell="B26" sqref="B26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15">
        <f>'Input Sheet'!C3</f>
        <v>0</v>
      </c>
      <c r="D3" s="15" t="s">
        <v>2</v>
      </c>
      <c r="E3" s="15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16">
        <f>'Input Sheet'!E3</f>
        <v>0</v>
      </c>
      <c r="D4" s="16" t="s">
        <v>4</v>
      </c>
      <c r="E4" s="16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19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19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19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19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19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19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  <c r="J16" s="10"/>
    </row>
    <row r="17" spans="2:9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</row>
    <row r="18" spans="2:9" ht="19.5" customHeight="1" x14ac:dyDescent="0.25"/>
    <row r="19" spans="2:9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9" ht="19.5" customHeight="1" x14ac:dyDescent="0.25">
      <c r="B20" s="168" t="s">
        <v>54</v>
      </c>
      <c r="C20" s="164"/>
      <c r="D20" s="164"/>
      <c r="E20" s="164"/>
      <c r="F20" s="164"/>
      <c r="G20" s="164"/>
      <c r="H20" s="169"/>
    </row>
    <row r="21" spans="2:9" ht="19.5" customHeight="1" x14ac:dyDescent="0.25">
      <c r="B21" s="170"/>
      <c r="C21" s="171"/>
      <c r="D21" s="171"/>
      <c r="E21" s="171"/>
      <c r="F21" s="171"/>
      <c r="G21" s="171"/>
      <c r="H21" s="172"/>
    </row>
    <row r="22" spans="2:9" x14ac:dyDescent="0.25">
      <c r="B22" s="7"/>
    </row>
  </sheetData>
  <mergeCells count="11">
    <mergeCell ref="B19:H19"/>
    <mergeCell ref="B20:H21"/>
    <mergeCell ref="B17:H17"/>
    <mergeCell ref="F3:G3"/>
    <mergeCell ref="F4:G4"/>
    <mergeCell ref="B2:H2"/>
    <mergeCell ref="B6:B7"/>
    <mergeCell ref="F6:F7"/>
    <mergeCell ref="G6:G7"/>
    <mergeCell ref="H6:H7"/>
    <mergeCell ref="C6:E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B2:H2"/>
    <mergeCell ref="F3:G3"/>
    <mergeCell ref="F4:G4"/>
    <mergeCell ref="B6:B7"/>
    <mergeCell ref="C6:E6"/>
    <mergeCell ref="F6:F7"/>
    <mergeCell ref="G6:G7"/>
    <mergeCell ref="H6:H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1:L24"/>
  <sheetViews>
    <sheetView workbookViewId="0">
      <selection activeCell="B19" sqref="B19:H19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9.5" customHeight="1" thickBot="1" x14ac:dyDescent="0.3"/>
    <row r="2" spans="2:12" ht="19.5" customHeight="1" x14ac:dyDescent="0.25">
      <c r="B2" s="93" t="s">
        <v>0</v>
      </c>
      <c r="C2" s="94"/>
      <c r="D2" s="94"/>
      <c r="E2" s="94"/>
      <c r="F2" s="94"/>
      <c r="G2" s="94"/>
      <c r="H2" s="95"/>
      <c r="I2" s="24"/>
    </row>
    <row r="3" spans="2:12" ht="19.5" customHeight="1" x14ac:dyDescent="0.25">
      <c r="B3" s="12" t="s">
        <v>1</v>
      </c>
      <c r="C3" s="41">
        <f>'Input Sheet'!C3</f>
        <v>0</v>
      </c>
      <c r="D3" s="41" t="s">
        <v>2</v>
      </c>
      <c r="E3" s="41">
        <f>IFERROR(VLOOKUP(H3,'Input Sheet'!G3:K17,3,FALSE),)</f>
        <v>0</v>
      </c>
      <c r="F3" s="78" t="s">
        <v>25</v>
      </c>
      <c r="G3" s="78"/>
      <c r="H3" s="30"/>
      <c r="I3" s="25"/>
    </row>
    <row r="4" spans="2:12" ht="19.5" customHeight="1" thickBot="1" x14ac:dyDescent="0.3">
      <c r="B4" s="13" t="s">
        <v>3</v>
      </c>
      <c r="C4" s="40">
        <f>'Input Sheet'!E3</f>
        <v>0</v>
      </c>
      <c r="D4" s="40" t="s">
        <v>4</v>
      </c>
      <c r="E4" s="40">
        <f>IFERROR(VLOOKUP(H3,'Input Sheet'!G3:K27,5,FALSE),)</f>
        <v>0</v>
      </c>
      <c r="F4" s="92" t="s">
        <v>8</v>
      </c>
      <c r="G4" s="92"/>
      <c r="H4" s="18"/>
      <c r="I4" s="26"/>
    </row>
    <row r="5" spans="2:12" ht="19.5" customHeight="1" thickBot="1" x14ac:dyDescent="0.3">
      <c r="B5" s="27"/>
      <c r="C5" s="9"/>
      <c r="D5" s="27"/>
      <c r="E5" s="9"/>
      <c r="F5" s="27"/>
      <c r="G5" s="25"/>
      <c r="H5" s="26"/>
      <c r="I5" s="26"/>
    </row>
    <row r="6" spans="2:12" ht="19.5" customHeight="1" x14ac:dyDescent="0.25">
      <c r="B6" s="79" t="s">
        <v>17</v>
      </c>
      <c r="C6" s="130" t="s">
        <v>9</v>
      </c>
      <c r="D6" s="70"/>
      <c r="E6" s="131"/>
      <c r="F6" s="125" t="s">
        <v>10</v>
      </c>
      <c r="G6" s="126" t="s">
        <v>11</v>
      </c>
      <c r="H6" s="128" t="s">
        <v>27</v>
      </c>
    </row>
    <row r="7" spans="2:12" ht="19.5" customHeight="1" x14ac:dyDescent="0.25">
      <c r="B7" s="88"/>
      <c r="C7" s="2" t="s">
        <v>12</v>
      </c>
      <c r="D7" s="2" t="s">
        <v>12</v>
      </c>
      <c r="E7" s="2" t="s">
        <v>12</v>
      </c>
      <c r="F7" s="99"/>
      <c r="G7" s="127"/>
      <c r="H7" s="129"/>
      <c r="I7" s="29"/>
    </row>
    <row r="8" spans="2:12" ht="19.5" customHeight="1" x14ac:dyDescent="0.25">
      <c r="B8" s="35" t="s">
        <v>29</v>
      </c>
      <c r="C8" s="6"/>
      <c r="D8" s="6"/>
      <c r="E8" s="6"/>
      <c r="F8" s="17" t="e">
        <f t="shared" ref="F8:F14" si="0">ROUND((AVERAGE(C8:E8)),1)</f>
        <v>#DIV/0!</v>
      </c>
      <c r="G8" s="17" t="e">
        <f>IF((F8&lt;='Input Sheet'!E8),(IF((F8&gt;=95),0,95-F8)),F8-'Input Sheet'!E8)</f>
        <v>#DIV/0!</v>
      </c>
      <c r="H8" s="42">
        <f>IFERROR(IF(G8=0,0,IF(G8&lt;=3,(1*(G8/100)),"Reject")),0)</f>
        <v>0</v>
      </c>
      <c r="J8" s="11"/>
      <c r="K8" s="11"/>
    </row>
    <row r="9" spans="2:12" ht="19.5" customHeight="1" x14ac:dyDescent="0.25">
      <c r="B9" s="35" t="s">
        <v>18</v>
      </c>
      <c r="C9" s="6"/>
      <c r="D9" s="6"/>
      <c r="E9" s="6"/>
      <c r="F9" s="17" t="e">
        <f t="shared" si="0"/>
        <v>#DIV/0!</v>
      </c>
      <c r="G9" s="17" t="e">
        <f>IF((F9&lt;='Input Sheet'!E9),(IF((F9&gt;='Input Sheet'!D9),0,'Input Sheet'!D9-F9)),F9-'Input Sheet'!E9)</f>
        <v>#DIV/0!</v>
      </c>
      <c r="H9" s="42">
        <f>IFERROR(IF(G9=0,0,IF(G9&lt;=15,(1*(G9/100)),"Reject")),0)</f>
        <v>0</v>
      </c>
      <c r="J9" s="11"/>
      <c r="K9" s="11"/>
    </row>
    <row r="10" spans="2:12" ht="19.5" customHeight="1" x14ac:dyDescent="0.25">
      <c r="B10" s="35" t="s">
        <v>19</v>
      </c>
      <c r="C10" s="6"/>
      <c r="D10" s="6"/>
      <c r="E10" s="6"/>
      <c r="F10" s="17" t="e">
        <f t="shared" si="0"/>
        <v>#DIV/0!</v>
      </c>
      <c r="G10" s="17" t="e">
        <f>IF((F10&lt;='Input Sheet'!E10),(IF((F10&gt;='Input Sheet'!D10),0,'Input Sheet'!D10-F10)),F10-'Input Sheet'!E10)</f>
        <v>#DIV/0!</v>
      </c>
      <c r="H10" s="42">
        <f>IFERROR(IF(G10=0,0,IF(G10&lt;=15,(1*(G10/100)),"Reject")),0)</f>
        <v>0</v>
      </c>
      <c r="J10" s="11"/>
      <c r="K10" s="11"/>
    </row>
    <row r="11" spans="2:12" ht="19.5" customHeight="1" x14ac:dyDescent="0.25">
      <c r="B11" s="35" t="s">
        <v>20</v>
      </c>
      <c r="C11" s="6"/>
      <c r="D11" s="6"/>
      <c r="E11" s="6"/>
      <c r="F11" s="17" t="e">
        <f t="shared" si="0"/>
        <v>#DIV/0!</v>
      </c>
      <c r="G11" s="17" t="e">
        <f>IF((F11&lt;='Input Sheet'!E11),(IF((F11&gt;='Input Sheet'!D11),0,'Input Sheet'!D11-F11)),F11-'Input Sheet'!E11)</f>
        <v>#DIV/0!</v>
      </c>
      <c r="H11" s="42">
        <f>IFERROR(IF(G11=0,0,IF(G11&lt;=2,(1.5*(G11/100)),"Reject")),0)</f>
        <v>0</v>
      </c>
      <c r="J11" s="11"/>
      <c r="K11" s="11"/>
    </row>
    <row r="12" spans="2:12" ht="19.5" customHeight="1" x14ac:dyDescent="0.25">
      <c r="B12" s="35" t="s">
        <v>30</v>
      </c>
      <c r="C12" s="6"/>
      <c r="D12" s="6"/>
      <c r="E12" s="6"/>
      <c r="F12" s="17" t="e">
        <f t="shared" si="0"/>
        <v>#DIV/0!</v>
      </c>
      <c r="G12" s="17" t="e">
        <f>IF((F12&lt;='Input Sheet'!E12),(IF((F12&gt;='Input Sheet'!D12),0,'Input Sheet'!D12-F12)),F12-'Input Sheet'!E12)</f>
        <v>#DIV/0!</v>
      </c>
      <c r="H12" s="42">
        <f>IFERROR(IF(G12=0,0,IF(G12&lt;=10,(1*(G12/100)),"Reject")),0)</f>
        <v>0</v>
      </c>
      <c r="J12" s="11"/>
      <c r="K12" s="11"/>
    </row>
    <row r="13" spans="2:12" ht="19.5" customHeight="1" x14ac:dyDescent="0.25">
      <c r="B13" s="35" t="s">
        <v>32</v>
      </c>
      <c r="C13" s="6"/>
      <c r="D13" s="6"/>
      <c r="E13" s="6"/>
      <c r="F13" s="17" t="e">
        <f t="shared" si="0"/>
        <v>#DIV/0!</v>
      </c>
      <c r="G13" s="17" t="e">
        <f>IF((F13&lt;='Input Sheet'!E13),(IF((F13&gt;='Input Sheet'!D13),0,'Input Sheet'!D13-F13)),F13-'Input Sheet'!E13)</f>
        <v>#DIV/0!</v>
      </c>
      <c r="H13" s="42">
        <f>IFERROR(IF(G13=0,0,IF(G13&lt;=3,(1.5*(G13/100)),"Reject")),0)</f>
        <v>0</v>
      </c>
      <c r="J13" s="11"/>
      <c r="K13" s="11"/>
    </row>
    <row r="14" spans="2:12" ht="19.5" customHeight="1" thickBot="1" x14ac:dyDescent="0.3">
      <c r="B14" s="36" t="s">
        <v>31</v>
      </c>
      <c r="C14" s="159"/>
      <c r="D14" s="159"/>
      <c r="E14" s="159"/>
      <c r="F14" s="160" t="e">
        <f t="shared" si="0"/>
        <v>#DIV/0!</v>
      </c>
      <c r="G14" s="160" t="e">
        <f>IF((F14&lt;='Input Sheet'!E13),(IF((F14&gt;='Input Sheet'!D13),0,'Input Sheet'!D13-F14)),F14-'Input Sheet'!E13)</f>
        <v>#DIV/0!</v>
      </c>
      <c r="H14" s="161">
        <f>IFERROR(IF(G14=0,0,IF(G14&lt;=1,(15*(G14/100)),"Reject")),0)</f>
        <v>0</v>
      </c>
      <c r="J14" s="11"/>
      <c r="K14" s="11"/>
      <c r="L14" s="5"/>
    </row>
    <row r="15" spans="2:12" ht="19.5" customHeight="1" thickBot="1" x14ac:dyDescent="0.3">
      <c r="B15" s="8"/>
      <c r="C15" s="8"/>
      <c r="D15" s="8"/>
      <c r="E15" s="8"/>
      <c r="F15" s="9" t="s">
        <v>33</v>
      </c>
      <c r="H15" s="162">
        <f>IF(COUNTIF(H8:H14,"Reject"),"Reject",SUM(H8:H14))</f>
        <v>0</v>
      </c>
      <c r="J15" s="8"/>
    </row>
    <row r="16" spans="2:12" ht="19.5" customHeight="1" thickBot="1" x14ac:dyDescent="0.3">
      <c r="B16" s="8"/>
      <c r="C16" s="8"/>
      <c r="D16" s="8"/>
      <c r="E16" s="8"/>
      <c r="F16" s="8"/>
      <c r="G16" s="9"/>
      <c r="H16" s="9"/>
      <c r="I16" s="9"/>
    </row>
    <row r="17" spans="2:10" ht="19.5" customHeight="1" thickBot="1" x14ac:dyDescent="0.3">
      <c r="B17" s="122" t="str">
        <f>IF(H15&gt;0.2,"**Pay Adjustments for gradation are in excess of 20%**","")</f>
        <v/>
      </c>
      <c r="C17" s="123"/>
      <c r="D17" s="123"/>
      <c r="E17" s="123"/>
      <c r="F17" s="123"/>
      <c r="G17" s="123"/>
      <c r="H17" s="124"/>
      <c r="I17" s="31"/>
      <c r="J17" s="10"/>
    </row>
    <row r="18" spans="2:10" ht="19.5" customHeight="1" x14ac:dyDescent="0.25"/>
    <row r="19" spans="2:10" ht="19.5" customHeight="1" x14ac:dyDescent="0.25">
      <c r="B19" s="165" t="s">
        <v>53</v>
      </c>
      <c r="C19" s="166"/>
      <c r="D19" s="166"/>
      <c r="E19" s="166"/>
      <c r="F19" s="166"/>
      <c r="G19" s="166"/>
      <c r="H19" s="167"/>
    </row>
    <row r="20" spans="2:10" ht="19.5" customHeight="1" x14ac:dyDescent="0.25">
      <c r="B20" s="173" t="s">
        <v>54</v>
      </c>
      <c r="C20" s="164"/>
      <c r="D20" s="164"/>
      <c r="E20" s="164"/>
      <c r="F20" s="164"/>
      <c r="G20" s="164"/>
      <c r="H20" s="169"/>
    </row>
    <row r="21" spans="2:10" ht="19.5" customHeight="1" x14ac:dyDescent="0.25">
      <c r="B21" s="170"/>
      <c r="C21" s="171"/>
      <c r="D21" s="171"/>
      <c r="E21" s="171"/>
      <c r="F21" s="171"/>
      <c r="G21" s="171"/>
      <c r="H21" s="172"/>
    </row>
    <row r="22" spans="2:10" x14ac:dyDescent="0.25">
      <c r="B22" s="7"/>
      <c r="H22" s="4"/>
    </row>
    <row r="23" spans="2:10" x14ac:dyDescent="0.25">
      <c r="B23" s="163"/>
    </row>
    <row r="24" spans="2:10" x14ac:dyDescent="0.25">
      <c r="H24" s="4"/>
    </row>
  </sheetData>
  <mergeCells count="11">
    <mergeCell ref="B19:H19"/>
    <mergeCell ref="B20:H21"/>
    <mergeCell ref="B17:H17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Input Sheet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gomcnabb</dc:creator>
  <cp:lastModifiedBy>gomcnabb</cp:lastModifiedBy>
  <dcterms:created xsi:type="dcterms:W3CDTF">2022-03-08T14:22:58Z</dcterms:created>
  <dcterms:modified xsi:type="dcterms:W3CDTF">2022-04-25T21:38:16Z</dcterms:modified>
</cp:coreProperties>
</file>