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CMardero\Desktop\"/>
    </mc:Choice>
  </mc:AlternateContent>
  <bookViews>
    <workbookView xWindow="480" yWindow="30" windowWidth="11355" windowHeight="9120" tabRatio="908" activeTab="4"/>
  </bookViews>
  <sheets>
    <sheet name="Temperature Compensation (TC)" sheetId="27" r:id="rId1"/>
    <sheet name="TC Decision Tree" sheetId="25" r:id="rId2"/>
    <sheet name="TC Conv Chart" sheetId="26" r:id="rId3"/>
    <sheet name="Instructions" sheetId="1" r:id="rId4"/>
    <sheet name="Month Summ" sheetId="2" r:id="rId5"/>
    <sheet name="Jan" sheetId="13" r:id="rId6"/>
    <sheet name="Feb" sheetId="12" r:id="rId7"/>
    <sheet name="March" sheetId="11" r:id="rId8"/>
    <sheet name="April" sheetId="10" r:id="rId9"/>
    <sheet name="May" sheetId="9" r:id="rId10"/>
    <sheet name="June" sheetId="8" r:id="rId11"/>
    <sheet name="July" sheetId="7" r:id="rId12"/>
    <sheet name="Aug" sheetId="6" r:id="rId13"/>
    <sheet name="Sept" sheetId="5" r:id="rId14"/>
    <sheet name="Oct" sheetId="4" r:id="rId15"/>
    <sheet name="Nov" sheetId="15" r:id="rId16"/>
    <sheet name="Dec" sheetId="14" r:id="rId17"/>
    <sheet name="Notes" sheetId="16" r:id="rId18"/>
  </sheets>
  <calcPr calcId="162913"/>
</workbook>
</file>

<file path=xl/calcChain.xml><?xml version="1.0" encoding="utf-8"?>
<calcChain xmlns="http://schemas.openxmlformats.org/spreadsheetml/2006/main">
  <c r="F6" i="12" l="1"/>
  <c r="F4" i="14"/>
  <c r="B4" i="14"/>
  <c r="C3" i="14"/>
  <c r="B2" i="14"/>
  <c r="F4" i="15"/>
  <c r="B4" i="15"/>
  <c r="C3" i="15"/>
  <c r="B2" i="15"/>
  <c r="F4" i="4"/>
  <c r="B4" i="4"/>
  <c r="C3" i="4"/>
  <c r="B2" i="4"/>
  <c r="F4" i="5"/>
  <c r="B4" i="5"/>
  <c r="C3" i="5"/>
  <c r="B2" i="5"/>
  <c r="F4" i="6"/>
  <c r="B4" i="6"/>
  <c r="C3" i="6"/>
  <c r="B2" i="6"/>
  <c r="F4" i="7"/>
  <c r="B4" i="7"/>
  <c r="C3" i="7"/>
  <c r="B2" i="7"/>
  <c r="F4" i="8"/>
  <c r="B4" i="8"/>
  <c r="C3" i="8"/>
  <c r="B2" i="8"/>
  <c r="F4" i="9"/>
  <c r="B4" i="9"/>
  <c r="C3" i="9"/>
  <c r="B2" i="9"/>
  <c r="F4" i="10"/>
  <c r="B4" i="10"/>
  <c r="C3" i="10"/>
  <c r="B2" i="10"/>
  <c r="F4" i="11"/>
  <c r="B4" i="11"/>
  <c r="C3" i="11"/>
  <c r="B2" i="11"/>
  <c r="F4" i="12"/>
  <c r="B4" i="12"/>
  <c r="C3" i="12"/>
  <c r="B2" i="12"/>
  <c r="B2" i="13" l="1"/>
  <c r="F4" i="13"/>
  <c r="B4" i="13"/>
  <c r="C3" i="13"/>
  <c r="F22" i="2"/>
  <c r="F23" i="2"/>
  <c r="F24" i="2"/>
  <c r="F25" i="2"/>
  <c r="F26" i="2"/>
  <c r="F27" i="2"/>
  <c r="F28" i="2"/>
  <c r="F29" i="2"/>
  <c r="F30" i="2"/>
  <c r="F31" i="2"/>
  <c r="F32" i="2"/>
  <c r="F21" i="2"/>
  <c r="F38" i="13"/>
  <c r="F36" i="12" l="1"/>
  <c r="F6" i="11" s="1"/>
  <c r="B35" i="12"/>
  <c r="E35" i="12" s="1"/>
  <c r="G35" i="12" s="1"/>
  <c r="B8" i="5"/>
  <c r="E8" i="5"/>
  <c r="G8" i="5"/>
  <c r="J7" i="8"/>
  <c r="J8" i="8" s="1"/>
  <c r="J9" i="8"/>
  <c r="J10" i="8" s="1"/>
  <c r="J11" i="8" s="1"/>
  <c r="J12" i="8" s="1"/>
  <c r="J13" i="8" s="1"/>
  <c r="J14" i="8" s="1"/>
  <c r="J15" i="8" s="1"/>
  <c r="J16" i="8" s="1"/>
  <c r="J17" i="8"/>
  <c r="J18" i="8" s="1"/>
  <c r="J19" i="8" s="1"/>
  <c r="J20" i="8" s="1"/>
  <c r="J21" i="8" s="1"/>
  <c r="J22" i="8" s="1"/>
  <c r="J23" i="8" s="1"/>
  <c r="J24" i="8" s="1"/>
  <c r="J25" i="8" s="1"/>
  <c r="J26" i="8" s="1"/>
  <c r="J27" i="8" s="1"/>
  <c r="J28" i="8" s="1"/>
  <c r="J29" i="8" s="1"/>
  <c r="J30" i="8" s="1"/>
  <c r="J31" i="8" s="1"/>
  <c r="J32" i="8" s="1"/>
  <c r="J33" i="8" s="1"/>
  <c r="J34" i="8" s="1"/>
  <c r="J35" i="8" s="1"/>
  <c r="J36" i="8" s="1"/>
  <c r="J37" i="8" s="1"/>
  <c r="D26" i="2" s="1"/>
  <c r="E26" i="2" s="1"/>
  <c r="G26" i="2" s="1"/>
  <c r="J7" i="9"/>
  <c r="J8" i="9"/>
  <c r="J9" i="9" s="1"/>
  <c r="J10" i="9" s="1"/>
  <c r="J11" i="9" s="1"/>
  <c r="J12" i="9" s="1"/>
  <c r="J13" i="9" s="1"/>
  <c r="J14" i="9" s="1"/>
  <c r="J15" i="9" s="1"/>
  <c r="J16" i="9" s="1"/>
  <c r="J17" i="9" s="1"/>
  <c r="J18" i="9" s="1"/>
  <c r="J19" i="9" s="1"/>
  <c r="J20" i="9" s="1"/>
  <c r="J21" i="9" s="1"/>
  <c r="J22" i="9" s="1"/>
  <c r="J23" i="9" s="1"/>
  <c r="J24" i="9" s="1"/>
  <c r="J25" i="9" s="1"/>
  <c r="J26" i="9" s="1"/>
  <c r="J27" i="9" s="1"/>
  <c r="J28" i="9" s="1"/>
  <c r="J29" i="9" s="1"/>
  <c r="J30" i="9" s="1"/>
  <c r="J31" i="9" s="1"/>
  <c r="J32" i="9" s="1"/>
  <c r="J33" i="9" s="1"/>
  <c r="J34" i="9" s="1"/>
  <c r="J35" i="9" s="1"/>
  <c r="J36" i="9" s="1"/>
  <c r="J37" i="9" s="1"/>
  <c r="J38" i="9" s="1"/>
  <c r="D25" i="2" s="1"/>
  <c r="E25" i="2" s="1"/>
  <c r="G25" i="2" s="1"/>
  <c r="B7" i="11"/>
  <c r="E7" i="11" s="1"/>
  <c r="G7" i="11" s="1"/>
  <c r="H7" i="11" s="1"/>
  <c r="H8" i="11" s="1"/>
  <c r="H9" i="11" s="1"/>
  <c r="H10" i="11" s="1"/>
  <c r="H11" i="11" s="1"/>
  <c r="B11" i="11"/>
  <c r="E11" i="11" s="1"/>
  <c r="G11" i="11" s="1"/>
  <c r="B9" i="5"/>
  <c r="E9" i="5" s="1"/>
  <c r="G9" i="5" s="1"/>
  <c r="J7" i="13"/>
  <c r="J8" i="13" s="1"/>
  <c r="J9" i="13" s="1"/>
  <c r="J10" i="13" s="1"/>
  <c r="J11" i="13" s="1"/>
  <c r="J12" i="13" s="1"/>
  <c r="J13" i="13" s="1"/>
  <c r="J14" i="13" s="1"/>
  <c r="J15" i="13" s="1"/>
  <c r="J16" i="13" s="1"/>
  <c r="J17" i="13" s="1"/>
  <c r="J18" i="13" s="1"/>
  <c r="J19" i="13" s="1"/>
  <c r="J20" i="13" s="1"/>
  <c r="J21" i="13" s="1"/>
  <c r="J22" i="13" s="1"/>
  <c r="J23" i="13" s="1"/>
  <c r="J24" i="13" s="1"/>
  <c r="J25" i="13" s="1"/>
  <c r="J26" i="13" s="1"/>
  <c r="J27" i="13" s="1"/>
  <c r="J28" i="13" s="1"/>
  <c r="J29" i="13" s="1"/>
  <c r="J30" i="13" s="1"/>
  <c r="J31" i="13" s="1"/>
  <c r="J32" i="13" s="1"/>
  <c r="J33" i="13" s="1"/>
  <c r="J34" i="13" s="1"/>
  <c r="J35" i="13" s="1"/>
  <c r="J36" i="13" s="1"/>
  <c r="J37" i="13" s="1"/>
  <c r="J38" i="13" s="1"/>
  <c r="D21" i="2" s="1"/>
  <c r="B7" i="13"/>
  <c r="E7" i="13" s="1"/>
  <c r="G7" i="13" s="1"/>
  <c r="B8" i="13"/>
  <c r="E8" i="13" s="1"/>
  <c r="G8" i="13" s="1"/>
  <c r="F38" i="6"/>
  <c r="F6" i="5" s="1"/>
  <c r="B7" i="5" s="1"/>
  <c r="E7" i="5" s="1"/>
  <c r="G7" i="5" s="1"/>
  <c r="F38" i="4"/>
  <c r="F6" i="15" s="1"/>
  <c r="B7" i="15" s="1"/>
  <c r="E7" i="15" s="1"/>
  <c r="G7" i="15" s="1"/>
  <c r="B33" i="13"/>
  <c r="E33" i="13" s="1"/>
  <c r="G33" i="13" s="1"/>
  <c r="B34" i="13"/>
  <c r="E34" i="13"/>
  <c r="G34" i="13" s="1"/>
  <c r="B7" i="12"/>
  <c r="E7" i="12" s="1"/>
  <c r="G7" i="12" s="1"/>
  <c r="J7" i="12"/>
  <c r="J8" i="12" s="1"/>
  <c r="J9" i="12" s="1"/>
  <c r="J10" i="12" s="1"/>
  <c r="J11" i="12" s="1"/>
  <c r="J12" i="12" s="1"/>
  <c r="J13" i="12" s="1"/>
  <c r="J14" i="12" s="1"/>
  <c r="J15" i="12" s="1"/>
  <c r="J16" i="12" s="1"/>
  <c r="J17" i="12" s="1"/>
  <c r="J18" i="12" s="1"/>
  <c r="J19" i="12" s="1"/>
  <c r="J20" i="12" s="1"/>
  <c r="J21" i="12" s="1"/>
  <c r="J22" i="12" s="1"/>
  <c r="J23" i="12" s="1"/>
  <c r="J24" i="12" s="1"/>
  <c r="J25" i="12" s="1"/>
  <c r="J26" i="12" s="1"/>
  <c r="J27" i="12" s="1"/>
  <c r="J28" i="12" s="1"/>
  <c r="J29" i="12" s="1"/>
  <c r="J30" i="12" s="1"/>
  <c r="J31" i="12" s="1"/>
  <c r="J32" i="12" s="1"/>
  <c r="J33" i="12" s="1"/>
  <c r="J34" i="12" s="1"/>
  <c r="J35" i="12" s="1"/>
  <c r="J36" i="12" s="1"/>
  <c r="D22" i="2" s="1"/>
  <c r="E22" i="2" s="1"/>
  <c r="K7" i="12"/>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B8" i="12"/>
  <c r="E8" i="12" s="1"/>
  <c r="G8" i="12" s="1"/>
  <c r="B9" i="12"/>
  <c r="E9" i="12" s="1"/>
  <c r="G9" i="12" s="1"/>
  <c r="B10" i="12"/>
  <c r="E10" i="12"/>
  <c r="G10" i="12" s="1"/>
  <c r="B11" i="12"/>
  <c r="E11" i="12" s="1"/>
  <c r="G11" i="12" s="1"/>
  <c r="B12" i="12"/>
  <c r="E12" i="12"/>
  <c r="G12" i="12" s="1"/>
  <c r="B13" i="12"/>
  <c r="E13" i="12" s="1"/>
  <c r="G13" i="12" s="1"/>
  <c r="B14" i="12"/>
  <c r="E14" i="12"/>
  <c r="G14" i="12" s="1"/>
  <c r="B15" i="12"/>
  <c r="E15" i="12" s="1"/>
  <c r="G15" i="12" s="1"/>
  <c r="B16" i="12"/>
  <c r="E16" i="12" s="1"/>
  <c r="G16" i="12" s="1"/>
  <c r="B17" i="12"/>
  <c r="E17" i="12" s="1"/>
  <c r="G17" i="12" s="1"/>
  <c r="B18" i="12"/>
  <c r="E18" i="12"/>
  <c r="G18" i="12" s="1"/>
  <c r="B19" i="12"/>
  <c r="E19" i="12" s="1"/>
  <c r="G19" i="12" s="1"/>
  <c r="B20" i="12"/>
  <c r="E20" i="12"/>
  <c r="G20" i="12" s="1"/>
  <c r="B21" i="12"/>
  <c r="E21" i="12"/>
  <c r="G21" i="12" s="1"/>
  <c r="B22" i="12"/>
  <c r="E22" i="12"/>
  <c r="G22" i="12" s="1"/>
  <c r="B23" i="12"/>
  <c r="E23" i="12" s="1"/>
  <c r="G23" i="12" s="1"/>
  <c r="B24" i="12"/>
  <c r="E24" i="12" s="1"/>
  <c r="G24" i="12" s="1"/>
  <c r="B25" i="12"/>
  <c r="E25" i="12" s="1"/>
  <c r="G25" i="12" s="1"/>
  <c r="B26" i="12"/>
  <c r="E26" i="12"/>
  <c r="G26" i="12" s="1"/>
  <c r="B27" i="12"/>
  <c r="E27" i="12" s="1"/>
  <c r="G27" i="12" s="1"/>
  <c r="B28" i="12"/>
  <c r="E28" i="12"/>
  <c r="G28" i="12" s="1"/>
  <c r="B29" i="12"/>
  <c r="E29" i="12"/>
  <c r="G29" i="12" s="1"/>
  <c r="B30" i="12"/>
  <c r="E30" i="12"/>
  <c r="G30" i="12" s="1"/>
  <c r="B31" i="12"/>
  <c r="E31" i="12" s="1"/>
  <c r="G31" i="12" s="1"/>
  <c r="B32" i="12"/>
  <c r="E32" i="12" s="1"/>
  <c r="G32" i="12" s="1"/>
  <c r="B33" i="12"/>
  <c r="E33" i="12" s="1"/>
  <c r="G33" i="12" s="1"/>
  <c r="B34" i="12"/>
  <c r="E34" i="12"/>
  <c r="G34" i="12" s="1"/>
  <c r="B11" i="13"/>
  <c r="E11" i="13" s="1"/>
  <c r="G11" i="13" s="1"/>
  <c r="B10" i="13"/>
  <c r="E10" i="13" s="1"/>
  <c r="G10" i="13" s="1"/>
  <c r="B9" i="13"/>
  <c r="E9" i="13"/>
  <c r="G9" i="13" s="1"/>
  <c r="B36" i="15"/>
  <c r="E36" i="15" s="1"/>
  <c r="G36" i="15" s="1"/>
  <c r="B35" i="15"/>
  <c r="E35" i="15" s="1"/>
  <c r="G35" i="15" s="1"/>
  <c r="B34" i="15"/>
  <c r="E34" i="15"/>
  <c r="G34" i="15"/>
  <c r="B33" i="15"/>
  <c r="E33" i="15"/>
  <c r="G33" i="15"/>
  <c r="B32" i="15"/>
  <c r="E32" i="15" s="1"/>
  <c r="G32" i="15" s="1"/>
  <c r="B31" i="15"/>
  <c r="E31" i="15"/>
  <c r="G31" i="15" s="1"/>
  <c r="B30" i="15"/>
  <c r="E30" i="15"/>
  <c r="G30" i="15" s="1"/>
  <c r="B29" i="15"/>
  <c r="E29" i="15"/>
  <c r="G29" i="15"/>
  <c r="B28" i="15"/>
  <c r="E28" i="15" s="1"/>
  <c r="G28" i="15" s="1"/>
  <c r="B27" i="15"/>
  <c r="E27" i="15" s="1"/>
  <c r="G27" i="15" s="1"/>
  <c r="B26" i="15"/>
  <c r="E26" i="15"/>
  <c r="G26" i="15"/>
  <c r="B25" i="15"/>
  <c r="E25" i="15"/>
  <c r="G25" i="15"/>
  <c r="B24" i="15"/>
  <c r="E24" i="15" s="1"/>
  <c r="G24" i="15" s="1"/>
  <c r="B23" i="15"/>
  <c r="E23" i="15"/>
  <c r="G23" i="15" s="1"/>
  <c r="B22" i="15"/>
  <c r="E22" i="15"/>
  <c r="G22" i="15" s="1"/>
  <c r="B21" i="15"/>
  <c r="E21" i="15"/>
  <c r="G21" i="15"/>
  <c r="B20" i="15"/>
  <c r="E20" i="15" s="1"/>
  <c r="G20" i="15" s="1"/>
  <c r="B19" i="15"/>
  <c r="E19" i="15" s="1"/>
  <c r="G19" i="15" s="1"/>
  <c r="B18" i="15"/>
  <c r="E18" i="15"/>
  <c r="G18" i="15"/>
  <c r="B17" i="15"/>
  <c r="E17" i="15"/>
  <c r="G17" i="15"/>
  <c r="B16" i="15"/>
  <c r="E16" i="15" s="1"/>
  <c r="G16" i="15" s="1"/>
  <c r="B15" i="15"/>
  <c r="E15" i="15"/>
  <c r="G15" i="15" s="1"/>
  <c r="B14" i="15"/>
  <c r="E14" i="15"/>
  <c r="G14" i="15" s="1"/>
  <c r="B13" i="15"/>
  <c r="E13" i="15"/>
  <c r="G13" i="15"/>
  <c r="B12" i="15"/>
  <c r="E12" i="15" s="1"/>
  <c r="G12" i="15" s="1"/>
  <c r="B10" i="15"/>
  <c r="E10" i="15" s="1"/>
  <c r="G10" i="15" s="1"/>
  <c r="B9" i="15"/>
  <c r="E9" i="15"/>
  <c r="G9" i="15"/>
  <c r="B8" i="15"/>
  <c r="E8" i="15"/>
  <c r="G8" i="15"/>
  <c r="B11" i="15"/>
  <c r="E11" i="15" s="1"/>
  <c r="G11" i="15" s="1"/>
  <c r="J7" i="15"/>
  <c r="J8" i="15"/>
  <c r="J9" i="15" s="1"/>
  <c r="J10" i="15" s="1"/>
  <c r="J11" i="15" s="1"/>
  <c r="J12" i="15" s="1"/>
  <c r="J13" i="15" s="1"/>
  <c r="J14" i="15" s="1"/>
  <c r="J15" i="15" s="1"/>
  <c r="J16" i="15" s="1"/>
  <c r="J17" i="15" s="1"/>
  <c r="J18" i="15" s="1"/>
  <c r="J19" i="15" s="1"/>
  <c r="J20" i="15" s="1"/>
  <c r="J21" i="15" s="1"/>
  <c r="J22" i="15" s="1"/>
  <c r="J23" i="15" s="1"/>
  <c r="J24" i="15"/>
  <c r="J25" i="15" s="1"/>
  <c r="J26" i="15" s="1"/>
  <c r="J27" i="15" s="1"/>
  <c r="J28" i="15" s="1"/>
  <c r="J29" i="15" s="1"/>
  <c r="J30" i="15" s="1"/>
  <c r="J31" i="15" s="1"/>
  <c r="J32" i="15" s="1"/>
  <c r="J33" i="15" s="1"/>
  <c r="J34" i="15" s="1"/>
  <c r="J35" i="15" s="1"/>
  <c r="J36" i="15" s="1"/>
  <c r="J37" i="15" s="1"/>
  <c r="D31" i="2" s="1"/>
  <c r="E31" i="2" s="1"/>
  <c r="G31" i="2" s="1"/>
  <c r="F37" i="15"/>
  <c r="F6" i="14" s="1"/>
  <c r="B7" i="14" s="1"/>
  <c r="E7" i="14" s="1"/>
  <c r="G7" i="14" s="1"/>
  <c r="L7" i="14" s="1"/>
  <c r="K7" i="15"/>
  <c r="K8" i="15"/>
  <c r="K9" i="15" s="1"/>
  <c r="K10" i="15" s="1"/>
  <c r="K11" i="15" s="1"/>
  <c r="K12" i="15" s="1"/>
  <c r="K13" i="15" s="1"/>
  <c r="K14" i="15" s="1"/>
  <c r="K15" i="15" s="1"/>
  <c r="K16" i="15"/>
  <c r="K17" i="15" s="1"/>
  <c r="K18" i="15" s="1"/>
  <c r="K19" i="15" s="1"/>
  <c r="K20" i="15" s="1"/>
  <c r="K21" i="15" s="1"/>
  <c r="K22" i="15" s="1"/>
  <c r="K23" i="15" s="1"/>
  <c r="K24" i="15" s="1"/>
  <c r="K25" i="15" s="1"/>
  <c r="K26" i="15" s="1"/>
  <c r="K27" i="15" s="1"/>
  <c r="K28" i="15" s="1"/>
  <c r="K29" i="15" s="1"/>
  <c r="K30" i="15" s="1"/>
  <c r="K31" i="15" s="1"/>
  <c r="K32" i="15" s="1"/>
  <c r="K33" i="15" s="1"/>
  <c r="K34" i="15" s="1"/>
  <c r="K35" i="15" s="1"/>
  <c r="K36" i="15" s="1"/>
  <c r="B36" i="5"/>
  <c r="E36" i="5" s="1"/>
  <c r="G36" i="5" s="1"/>
  <c r="B35" i="5"/>
  <c r="E35" i="5" s="1"/>
  <c r="G35" i="5" s="1"/>
  <c r="B34" i="5"/>
  <c r="E34" i="5"/>
  <c r="G34" i="5"/>
  <c r="B33" i="5"/>
  <c r="E33" i="5"/>
  <c r="G33" i="5" s="1"/>
  <c r="B32" i="5"/>
  <c r="E32" i="5" s="1"/>
  <c r="G32" i="5" s="1"/>
  <c r="B31" i="5"/>
  <c r="E31" i="5" s="1"/>
  <c r="G31" i="5" s="1"/>
  <c r="B30" i="5"/>
  <c r="E30" i="5" s="1"/>
  <c r="G30" i="5"/>
  <c r="B29" i="5"/>
  <c r="E29" i="5"/>
  <c r="G29" i="5" s="1"/>
  <c r="B28" i="5"/>
  <c r="E28" i="5" s="1"/>
  <c r="G28" i="5" s="1"/>
  <c r="B27" i="5"/>
  <c r="E27" i="5" s="1"/>
  <c r="G27" i="5" s="1"/>
  <c r="B26" i="5"/>
  <c r="E26" i="5" s="1"/>
  <c r="G26" i="5" s="1"/>
  <c r="B25" i="5"/>
  <c r="E25" i="5"/>
  <c r="G25" i="5" s="1"/>
  <c r="B24" i="5"/>
  <c r="E24" i="5" s="1"/>
  <c r="G24" i="5" s="1"/>
  <c r="B23" i="5"/>
  <c r="E23" i="5" s="1"/>
  <c r="G23" i="5" s="1"/>
  <c r="B22" i="5"/>
  <c r="E22" i="5" s="1"/>
  <c r="G22" i="5"/>
  <c r="B21" i="5"/>
  <c r="E21" i="5"/>
  <c r="G21" i="5" s="1"/>
  <c r="B20" i="5"/>
  <c r="E20" i="5" s="1"/>
  <c r="G20" i="5" s="1"/>
  <c r="B19" i="5"/>
  <c r="E19" i="5" s="1"/>
  <c r="G19" i="5" s="1"/>
  <c r="B18" i="5"/>
  <c r="E18" i="5" s="1"/>
  <c r="G18" i="5" s="1"/>
  <c r="B17" i="5"/>
  <c r="E17" i="5"/>
  <c r="G17" i="5" s="1"/>
  <c r="B16" i="5"/>
  <c r="E16" i="5" s="1"/>
  <c r="G16" i="5" s="1"/>
  <c r="B15" i="5"/>
  <c r="E15" i="5" s="1"/>
  <c r="G15" i="5" s="1"/>
  <c r="B14" i="5"/>
  <c r="E14" i="5"/>
  <c r="G14" i="5" s="1"/>
  <c r="B13" i="5"/>
  <c r="E13" i="5" s="1"/>
  <c r="G13" i="5" s="1"/>
  <c r="B12" i="5"/>
  <c r="E12" i="5"/>
  <c r="G12" i="5" s="1"/>
  <c r="B10" i="5"/>
  <c r="E10" i="5" s="1"/>
  <c r="G10" i="5" s="1"/>
  <c r="B11" i="5"/>
  <c r="E11" i="5"/>
  <c r="G11" i="5" s="1"/>
  <c r="J7" i="5"/>
  <c r="J8" i="5" s="1"/>
  <c r="J9" i="5" s="1"/>
  <c r="J10" i="5" s="1"/>
  <c r="J11" i="5" s="1"/>
  <c r="J12" i="5" s="1"/>
  <c r="J13" i="5" s="1"/>
  <c r="J14" i="5" s="1"/>
  <c r="J15" i="5" s="1"/>
  <c r="J16" i="5" s="1"/>
  <c r="J17" i="5" s="1"/>
  <c r="J18" i="5" s="1"/>
  <c r="J19" i="5" s="1"/>
  <c r="J20" i="5" s="1"/>
  <c r="J21" i="5" s="1"/>
  <c r="J22" i="5" s="1"/>
  <c r="J23" i="5" s="1"/>
  <c r="J24" i="5" s="1"/>
  <c r="J25" i="5" s="1"/>
  <c r="J26" i="5" s="1"/>
  <c r="J27" i="5"/>
  <c r="J28" i="5" s="1"/>
  <c r="J29" i="5" s="1"/>
  <c r="J30" i="5" s="1"/>
  <c r="J31" i="5" s="1"/>
  <c r="J32" i="5" s="1"/>
  <c r="J33" i="5" s="1"/>
  <c r="J34" i="5" s="1"/>
  <c r="J35" i="5" s="1"/>
  <c r="J36" i="5" s="1"/>
  <c r="J37" i="5" s="1"/>
  <c r="D29" i="2" s="1"/>
  <c r="E29" i="2" s="1"/>
  <c r="F37" i="5"/>
  <c r="F6" i="4" s="1"/>
  <c r="B7" i="4" s="1"/>
  <c r="E7" i="4" s="1"/>
  <c r="G7" i="4" s="1"/>
  <c r="K7" i="5"/>
  <c r="K8" i="5" s="1"/>
  <c r="K9" i="5"/>
  <c r="K10" i="5" s="1"/>
  <c r="K11" i="5" s="1"/>
  <c r="K12" i="5" s="1"/>
  <c r="K13" i="5" s="1"/>
  <c r="K14" i="5" s="1"/>
  <c r="K15" i="5" s="1"/>
  <c r="K16" i="5" s="1"/>
  <c r="K17" i="5" s="1"/>
  <c r="K18" i="5" s="1"/>
  <c r="K19" i="5" s="1"/>
  <c r="K20" i="5" s="1"/>
  <c r="K21" i="5" s="1"/>
  <c r="K22" i="5" s="1"/>
  <c r="K23" i="5" s="1"/>
  <c r="K24" i="5" s="1"/>
  <c r="K25" i="5" s="1"/>
  <c r="K26" i="5" s="1"/>
  <c r="K27" i="5" s="1"/>
  <c r="K28" i="5" s="1"/>
  <c r="K29" i="5" s="1"/>
  <c r="K30" i="5" s="1"/>
  <c r="K31" i="5" s="1"/>
  <c r="K32" i="5" s="1"/>
  <c r="K33" i="5" s="1"/>
  <c r="K34" i="5" s="1"/>
  <c r="K35" i="5" s="1"/>
  <c r="K36" i="5" s="1"/>
  <c r="B36" i="8"/>
  <c r="E36" i="8" s="1"/>
  <c r="G36" i="8" s="1"/>
  <c r="B35" i="8"/>
  <c r="E35" i="8"/>
  <c r="G35" i="8" s="1"/>
  <c r="B34" i="8"/>
  <c r="E34" i="8" s="1"/>
  <c r="G34" i="8" s="1"/>
  <c r="B33" i="8"/>
  <c r="E33" i="8"/>
  <c r="G33" i="8" s="1"/>
  <c r="B32" i="8"/>
  <c r="E32" i="8" s="1"/>
  <c r="G32" i="8" s="1"/>
  <c r="B31" i="8"/>
  <c r="E31" i="8"/>
  <c r="G31" i="8" s="1"/>
  <c r="B30" i="8"/>
  <c r="E30" i="8" s="1"/>
  <c r="G30" i="8" s="1"/>
  <c r="B29" i="8"/>
  <c r="E29" i="8"/>
  <c r="G29" i="8" s="1"/>
  <c r="B28" i="8"/>
  <c r="E28" i="8" s="1"/>
  <c r="G28" i="8" s="1"/>
  <c r="B27" i="8"/>
  <c r="E27" i="8"/>
  <c r="G27" i="8" s="1"/>
  <c r="B26" i="8"/>
  <c r="E26" i="8" s="1"/>
  <c r="G26" i="8" s="1"/>
  <c r="B25" i="8"/>
  <c r="E25" i="8"/>
  <c r="G25" i="8" s="1"/>
  <c r="B24" i="8"/>
  <c r="E24" i="8" s="1"/>
  <c r="G24" i="8" s="1"/>
  <c r="B23" i="8"/>
  <c r="E23" i="8"/>
  <c r="G23" i="8" s="1"/>
  <c r="B22" i="8"/>
  <c r="E22" i="8" s="1"/>
  <c r="G22" i="8" s="1"/>
  <c r="B21" i="8"/>
  <c r="E21" i="8"/>
  <c r="G21" i="8" s="1"/>
  <c r="B20" i="8"/>
  <c r="E20" i="8" s="1"/>
  <c r="G20" i="8" s="1"/>
  <c r="B19" i="8"/>
  <c r="E19" i="8"/>
  <c r="G19" i="8" s="1"/>
  <c r="B18" i="8"/>
  <c r="E18" i="8" s="1"/>
  <c r="G18" i="8" s="1"/>
  <c r="B17" i="8"/>
  <c r="E17" i="8"/>
  <c r="G17" i="8" s="1"/>
  <c r="B16" i="8"/>
  <c r="E16" i="8" s="1"/>
  <c r="G16" i="8" s="1"/>
  <c r="B15" i="8"/>
  <c r="E15" i="8"/>
  <c r="G15" i="8" s="1"/>
  <c r="B14" i="8"/>
  <c r="E14" i="8" s="1"/>
  <c r="G14" i="8" s="1"/>
  <c r="B13" i="8"/>
  <c r="E13" i="8"/>
  <c r="G13" i="8" s="1"/>
  <c r="B12" i="8"/>
  <c r="E12" i="8" s="1"/>
  <c r="G12" i="8" s="1"/>
  <c r="B10" i="8"/>
  <c r="E10" i="8"/>
  <c r="G10" i="8" s="1"/>
  <c r="B9" i="8"/>
  <c r="E9" i="8" s="1"/>
  <c r="G9" i="8" s="1"/>
  <c r="B8" i="8"/>
  <c r="E8" i="8"/>
  <c r="G8" i="8" s="1"/>
  <c r="B11" i="8"/>
  <c r="E11" i="8" s="1"/>
  <c r="G11" i="8" s="1"/>
  <c r="F37" i="8"/>
  <c r="F6" i="7"/>
  <c r="B7" i="7" s="1"/>
  <c r="E7" i="7" s="1"/>
  <c r="G7" i="7" s="1"/>
  <c r="K7" i="8"/>
  <c r="K8" i="8"/>
  <c r="K9" i="8" s="1"/>
  <c r="K10" i="8" s="1"/>
  <c r="K11" i="8" s="1"/>
  <c r="K12" i="8" s="1"/>
  <c r="K13" i="8" s="1"/>
  <c r="K14" i="8" s="1"/>
  <c r="K15" i="8" s="1"/>
  <c r="K16" i="8"/>
  <c r="K17" i="8" s="1"/>
  <c r="K18" i="8" s="1"/>
  <c r="K19" i="8" s="1"/>
  <c r="K20" i="8" s="1"/>
  <c r="K21" i="8" s="1"/>
  <c r="K22" i="8" s="1"/>
  <c r="K23" i="8" s="1"/>
  <c r="K24" i="8"/>
  <c r="K25" i="8" s="1"/>
  <c r="K26" i="8" s="1"/>
  <c r="K27" i="8" s="1"/>
  <c r="K28" i="8" s="1"/>
  <c r="K29" i="8" s="1"/>
  <c r="K30" i="8" s="1"/>
  <c r="K31" i="8" s="1"/>
  <c r="K32" i="8" s="1"/>
  <c r="K33" i="8" s="1"/>
  <c r="K34" i="8" s="1"/>
  <c r="K35" i="8" s="1"/>
  <c r="K36" i="8" s="1"/>
  <c r="B36" i="10"/>
  <c r="E36" i="10"/>
  <c r="G36" i="10" s="1"/>
  <c r="B35" i="10"/>
  <c r="E35" i="10" s="1"/>
  <c r="G35" i="10" s="1"/>
  <c r="B34" i="10"/>
  <c r="E34" i="10"/>
  <c r="G34" i="10" s="1"/>
  <c r="B33" i="10"/>
  <c r="E33" i="10" s="1"/>
  <c r="G33" i="10" s="1"/>
  <c r="B32" i="10"/>
  <c r="E32" i="10" s="1"/>
  <c r="G32" i="10" s="1"/>
  <c r="B31" i="10"/>
  <c r="E31" i="10" s="1"/>
  <c r="G31" i="10" s="1"/>
  <c r="B30" i="10"/>
  <c r="E30" i="10"/>
  <c r="G30" i="10" s="1"/>
  <c r="B29" i="10"/>
  <c r="E29" i="10" s="1"/>
  <c r="G29" i="10" s="1"/>
  <c r="B28" i="10"/>
  <c r="E28" i="10"/>
  <c r="G28" i="10" s="1"/>
  <c r="B27" i="10"/>
  <c r="E27" i="10" s="1"/>
  <c r="G27" i="10" s="1"/>
  <c r="B26" i="10"/>
  <c r="E26" i="10"/>
  <c r="G26" i="10" s="1"/>
  <c r="B25" i="10"/>
  <c r="E25" i="10" s="1"/>
  <c r="G25" i="10" s="1"/>
  <c r="B24" i="10"/>
  <c r="E24" i="10" s="1"/>
  <c r="G24" i="10" s="1"/>
  <c r="B23" i="10"/>
  <c r="E23" i="10" s="1"/>
  <c r="G23" i="10" s="1"/>
  <c r="B22" i="10"/>
  <c r="E22" i="10"/>
  <c r="G22" i="10" s="1"/>
  <c r="B21" i="10"/>
  <c r="E21" i="10" s="1"/>
  <c r="G21" i="10" s="1"/>
  <c r="B20" i="10"/>
  <c r="E20" i="10"/>
  <c r="G20" i="10"/>
  <c r="B19" i="10"/>
  <c r="E19" i="10" s="1"/>
  <c r="G19" i="10"/>
  <c r="B18" i="10"/>
  <c r="E18" i="10" s="1"/>
  <c r="G18" i="10" s="1"/>
  <c r="B17" i="10"/>
  <c r="E17" i="10" s="1"/>
  <c r="G17" i="10" s="1"/>
  <c r="B16" i="10"/>
  <c r="E16" i="10"/>
  <c r="G16" i="10"/>
  <c r="B15" i="10"/>
  <c r="E15" i="10" s="1"/>
  <c r="G15" i="10" s="1"/>
  <c r="B14" i="10"/>
  <c r="E14" i="10" s="1"/>
  <c r="G14" i="10" s="1"/>
  <c r="B13" i="10"/>
  <c r="E13" i="10" s="1"/>
  <c r="G13" i="10" s="1"/>
  <c r="B12" i="10"/>
  <c r="E12" i="10"/>
  <c r="G12" i="10" s="1"/>
  <c r="B10" i="10"/>
  <c r="E10" i="10" s="1"/>
  <c r="G10" i="10" s="1"/>
  <c r="B9" i="10"/>
  <c r="E9" i="10" s="1"/>
  <c r="G9" i="10" s="1"/>
  <c r="B8" i="10"/>
  <c r="E8" i="10" s="1"/>
  <c r="G8" i="10" s="1"/>
  <c r="B11" i="10"/>
  <c r="E11" i="10"/>
  <c r="G11" i="10"/>
  <c r="J7" i="10"/>
  <c r="J8" i="10" s="1"/>
  <c r="J9" i="10" s="1"/>
  <c r="J10" i="10" s="1"/>
  <c r="J11" i="10" s="1"/>
  <c r="J12" i="10" s="1"/>
  <c r="J13" i="10" s="1"/>
  <c r="J14" i="10" s="1"/>
  <c r="J15" i="10" s="1"/>
  <c r="J16" i="10" s="1"/>
  <c r="J17" i="10" s="1"/>
  <c r="J18" i="10" s="1"/>
  <c r="J19" i="10" s="1"/>
  <c r="J20" i="10" s="1"/>
  <c r="J21" i="10" s="1"/>
  <c r="J22" i="10" s="1"/>
  <c r="J23" i="10" s="1"/>
  <c r="J24" i="10" s="1"/>
  <c r="J25" i="10" s="1"/>
  <c r="J26" i="10" s="1"/>
  <c r="J27" i="10" s="1"/>
  <c r="J28" i="10" s="1"/>
  <c r="J29" i="10" s="1"/>
  <c r="J30" i="10" s="1"/>
  <c r="J31" i="10" s="1"/>
  <c r="J32" i="10" s="1"/>
  <c r="J33" i="10" s="1"/>
  <c r="J34" i="10" s="1"/>
  <c r="J35" i="10" s="1"/>
  <c r="J36" i="10" s="1"/>
  <c r="J37" i="10" s="1"/>
  <c r="D24" i="2" s="1"/>
  <c r="E24" i="2" s="1"/>
  <c r="F37" i="10"/>
  <c r="F6" i="9" s="1"/>
  <c r="B7" i="9" s="1"/>
  <c r="E7" i="9" s="1"/>
  <c r="G7" i="9" s="1"/>
  <c r="K7" i="10"/>
  <c r="K8" i="10"/>
  <c r="K9" i="10" s="1"/>
  <c r="K10" i="10" s="1"/>
  <c r="K11" i="10" s="1"/>
  <c r="K12" i="10" s="1"/>
  <c r="K13" i="10" s="1"/>
  <c r="K14" i="10" s="1"/>
  <c r="K15" i="10" s="1"/>
  <c r="K16" i="10" s="1"/>
  <c r="K17" i="10" s="1"/>
  <c r="K18" i="10" s="1"/>
  <c r="K19" i="10" s="1"/>
  <c r="K20" i="10" s="1"/>
  <c r="K21" i="10" s="1"/>
  <c r="K22" i="10" s="1"/>
  <c r="K23" i="10" s="1"/>
  <c r="K24" i="10" s="1"/>
  <c r="K25" i="10" s="1"/>
  <c r="K26" i="10" s="1"/>
  <c r="K27" i="10" s="1"/>
  <c r="K28" i="10" s="1"/>
  <c r="K29" i="10" s="1"/>
  <c r="K30" i="10" s="1"/>
  <c r="K31" i="10" s="1"/>
  <c r="K32" i="10" s="1"/>
  <c r="K33" i="10" s="1"/>
  <c r="K34" i="10" s="1"/>
  <c r="K35" i="10" s="1"/>
  <c r="K36" i="10" s="1"/>
  <c r="B37" i="13"/>
  <c r="E37" i="13" s="1"/>
  <c r="G37" i="13"/>
  <c r="B36" i="13"/>
  <c r="E36" i="13" s="1"/>
  <c r="G36" i="13" s="1"/>
  <c r="B35" i="13"/>
  <c r="E35" i="13"/>
  <c r="G35" i="13" s="1"/>
  <c r="B32" i="13"/>
  <c r="E32" i="13"/>
  <c r="G32" i="13" s="1"/>
  <c r="B31" i="13"/>
  <c r="E31" i="13" s="1"/>
  <c r="G31" i="13" s="1"/>
  <c r="B30" i="13"/>
  <c r="E30" i="13" s="1"/>
  <c r="G30" i="13" s="1"/>
  <c r="B29" i="13"/>
  <c r="E29" i="13" s="1"/>
  <c r="G29" i="13" s="1"/>
  <c r="B28" i="13"/>
  <c r="E28" i="13"/>
  <c r="G28" i="13" s="1"/>
  <c r="B27" i="13"/>
  <c r="E27" i="13" s="1"/>
  <c r="G27" i="13" s="1"/>
  <c r="B26" i="13"/>
  <c r="E26" i="13" s="1"/>
  <c r="G26" i="13" s="1"/>
  <c r="B25" i="13"/>
  <c r="E25" i="13"/>
  <c r="G25" i="13" s="1"/>
  <c r="B24" i="13"/>
  <c r="E24" i="13"/>
  <c r="G24" i="13" s="1"/>
  <c r="B23" i="13"/>
  <c r="E23" i="13" s="1"/>
  <c r="G23" i="13"/>
  <c r="B22" i="13"/>
  <c r="E22" i="13" s="1"/>
  <c r="G22" i="13" s="1"/>
  <c r="B21" i="13"/>
  <c r="E21" i="13"/>
  <c r="G21" i="13" s="1"/>
  <c r="B20" i="13"/>
  <c r="E20" i="13" s="1"/>
  <c r="G20" i="13" s="1"/>
  <c r="B19" i="13"/>
  <c r="E19" i="13" s="1"/>
  <c r="G19" i="13" s="1"/>
  <c r="B18" i="13"/>
  <c r="E18" i="13" s="1"/>
  <c r="G18" i="13" s="1"/>
  <c r="B17" i="13"/>
  <c r="E17" i="13"/>
  <c r="G17" i="13" s="1"/>
  <c r="B16" i="13"/>
  <c r="E16" i="13"/>
  <c r="G16" i="13" s="1"/>
  <c r="B15" i="13"/>
  <c r="E15" i="13" s="1"/>
  <c r="G15" i="13"/>
  <c r="B14" i="13"/>
  <c r="E14" i="13" s="1"/>
  <c r="G14" i="13" s="1"/>
  <c r="B13" i="13"/>
  <c r="E13" i="13" s="1"/>
  <c r="G13" i="13" s="1"/>
  <c r="B12" i="13"/>
  <c r="E12" i="13"/>
  <c r="G12" i="13" s="1"/>
  <c r="K7" i="13"/>
  <c r="K8" i="13" s="1"/>
  <c r="K9" i="13" s="1"/>
  <c r="K10" i="13" s="1"/>
  <c r="K11" i="13" s="1"/>
  <c r="K12" i="13" s="1"/>
  <c r="K13" i="13" s="1"/>
  <c r="K14" i="13" s="1"/>
  <c r="K15" i="13" s="1"/>
  <c r="K16" i="13" s="1"/>
  <c r="K17" i="13" s="1"/>
  <c r="K18" i="13" s="1"/>
  <c r="K19" i="13" s="1"/>
  <c r="K20" i="13" s="1"/>
  <c r="K21" i="13" s="1"/>
  <c r="K22" i="13" s="1"/>
  <c r="K23" i="13" s="1"/>
  <c r="K24" i="13" s="1"/>
  <c r="K25" i="13" s="1"/>
  <c r="K26" i="13" s="1"/>
  <c r="K27" i="13" s="1"/>
  <c r="K28" i="13" s="1"/>
  <c r="K29" i="13" s="1"/>
  <c r="K30" i="13" s="1"/>
  <c r="K31" i="13" s="1"/>
  <c r="K32" i="13" s="1"/>
  <c r="K33" i="13" s="1"/>
  <c r="K34" i="13" s="1"/>
  <c r="K35" i="13" s="1"/>
  <c r="K36" i="13" s="1"/>
  <c r="K37" i="13" s="1"/>
  <c r="B37" i="14"/>
  <c r="E37" i="14"/>
  <c r="G37" i="14" s="1"/>
  <c r="B36" i="14"/>
  <c r="E36" i="14" s="1"/>
  <c r="G36" i="14"/>
  <c r="B35" i="14"/>
  <c r="E35" i="14" s="1"/>
  <c r="G35" i="14" s="1"/>
  <c r="B34" i="14"/>
  <c r="E34" i="14"/>
  <c r="G34" i="14" s="1"/>
  <c r="B33" i="14"/>
  <c r="E33" i="14"/>
  <c r="G33" i="14" s="1"/>
  <c r="B32" i="14"/>
  <c r="E32" i="14" s="1"/>
  <c r="G32" i="14"/>
  <c r="B31" i="14"/>
  <c r="E31" i="14" s="1"/>
  <c r="G31" i="14" s="1"/>
  <c r="B30" i="14"/>
  <c r="E30" i="14"/>
  <c r="G30" i="14" s="1"/>
  <c r="B29" i="14"/>
  <c r="E29" i="14"/>
  <c r="G29" i="14" s="1"/>
  <c r="B28" i="14"/>
  <c r="E28" i="14" s="1"/>
  <c r="G28" i="14"/>
  <c r="B27" i="14"/>
  <c r="E27" i="14" s="1"/>
  <c r="G27" i="14" s="1"/>
  <c r="B26" i="14"/>
  <c r="E26" i="14"/>
  <c r="G26" i="14" s="1"/>
  <c r="B25" i="14"/>
  <c r="E25" i="14"/>
  <c r="G25" i="14" s="1"/>
  <c r="B24" i="14"/>
  <c r="E24" i="14" s="1"/>
  <c r="G24" i="14"/>
  <c r="B23" i="14"/>
  <c r="E23" i="14" s="1"/>
  <c r="G23" i="14" s="1"/>
  <c r="B22" i="14"/>
  <c r="E22" i="14"/>
  <c r="G22" i="14" s="1"/>
  <c r="B21" i="14"/>
  <c r="E21" i="14"/>
  <c r="G21" i="14" s="1"/>
  <c r="B20" i="14"/>
  <c r="E20" i="14" s="1"/>
  <c r="G20" i="14"/>
  <c r="B19" i="14"/>
  <c r="E19" i="14" s="1"/>
  <c r="G19" i="14" s="1"/>
  <c r="B18" i="14"/>
  <c r="E18" i="14"/>
  <c r="G18" i="14" s="1"/>
  <c r="B17" i="14"/>
  <c r="E17" i="14"/>
  <c r="G17" i="14" s="1"/>
  <c r="B16" i="14"/>
  <c r="E16" i="14" s="1"/>
  <c r="G16" i="14"/>
  <c r="B15" i="14"/>
  <c r="E15" i="14" s="1"/>
  <c r="G15" i="14" s="1"/>
  <c r="B14" i="14"/>
  <c r="E14" i="14"/>
  <c r="G14" i="14" s="1"/>
  <c r="B13" i="14"/>
  <c r="E13" i="14"/>
  <c r="G13" i="14" s="1"/>
  <c r="B12" i="14"/>
  <c r="E12" i="14" s="1"/>
  <c r="G12" i="14"/>
  <c r="B10" i="14"/>
  <c r="E10" i="14" s="1"/>
  <c r="G10" i="14" s="1"/>
  <c r="B9" i="14"/>
  <c r="E9" i="14"/>
  <c r="G9" i="14" s="1"/>
  <c r="B8" i="14"/>
  <c r="E8" i="14"/>
  <c r="G8" i="14" s="1"/>
  <c r="B11" i="14"/>
  <c r="E11" i="14" s="1"/>
  <c r="G11" i="14"/>
  <c r="J7" i="14"/>
  <c r="J8" i="14" s="1"/>
  <c r="J9" i="14" s="1"/>
  <c r="J10" i="14" s="1"/>
  <c r="J11" i="14" s="1"/>
  <c r="J12" i="14" s="1"/>
  <c r="J13" i="14" s="1"/>
  <c r="J14" i="14"/>
  <c r="J15" i="14" s="1"/>
  <c r="J16" i="14" s="1"/>
  <c r="J17" i="14" s="1"/>
  <c r="J18" i="14" s="1"/>
  <c r="J19" i="14" s="1"/>
  <c r="J20" i="14" s="1"/>
  <c r="J21" i="14" s="1"/>
  <c r="J22" i="14"/>
  <c r="J23" i="14" s="1"/>
  <c r="J24" i="14" s="1"/>
  <c r="J25" i="14" s="1"/>
  <c r="J26" i="14" s="1"/>
  <c r="J27" i="14" s="1"/>
  <c r="J28" i="14" s="1"/>
  <c r="J29" i="14" s="1"/>
  <c r="J30" i="14" s="1"/>
  <c r="J31" i="14" s="1"/>
  <c r="J32" i="14" s="1"/>
  <c r="J33" i="14" s="1"/>
  <c r="J34" i="14" s="1"/>
  <c r="J35" i="14" s="1"/>
  <c r="J36" i="14" s="1"/>
  <c r="J37" i="14" s="1"/>
  <c r="J38" i="14" s="1"/>
  <c r="D32" i="2" s="1"/>
  <c r="E32" i="2" s="1"/>
  <c r="F38" i="14"/>
  <c r="K7" i="14"/>
  <c r="K8" i="14"/>
  <c r="K9" i="14" s="1"/>
  <c r="K10" i="14" s="1"/>
  <c r="K11" i="14" s="1"/>
  <c r="K12" i="14" s="1"/>
  <c r="K13" i="14" s="1"/>
  <c r="K14" i="14" s="1"/>
  <c r="K15" i="14" s="1"/>
  <c r="K16" i="14"/>
  <c r="K17" i="14" s="1"/>
  <c r="K18" i="14" s="1"/>
  <c r="K19" i="14" s="1"/>
  <c r="K20" i="14" s="1"/>
  <c r="K21" i="14"/>
  <c r="K22" i="14" s="1"/>
  <c r="K23" i="14" s="1"/>
  <c r="K24" i="14" s="1"/>
  <c r="K25" i="14" s="1"/>
  <c r="K26" i="14"/>
  <c r="K27" i="14" s="1"/>
  <c r="K28" i="14" s="1"/>
  <c r="K29" i="14" s="1"/>
  <c r="K30" i="14" s="1"/>
  <c r="K31" i="14" s="1"/>
  <c r="K32" i="14" s="1"/>
  <c r="K33" i="14" s="1"/>
  <c r="K34" i="14" s="1"/>
  <c r="K35" i="14" s="1"/>
  <c r="K36" i="14" s="1"/>
  <c r="K37" i="14" s="1"/>
  <c r="B37" i="4"/>
  <c r="E37" i="4" s="1"/>
  <c r="G37" i="4" s="1"/>
  <c r="B36" i="4"/>
  <c r="E36" i="4"/>
  <c r="G36" i="4" s="1"/>
  <c r="B35" i="4"/>
  <c r="E35" i="4" s="1"/>
  <c r="G35" i="4" s="1"/>
  <c r="B34" i="4"/>
  <c r="E34" i="4"/>
  <c r="G34" i="4" s="1"/>
  <c r="B33" i="4"/>
  <c r="E33" i="4" s="1"/>
  <c r="G33" i="4"/>
  <c r="B32" i="4"/>
  <c r="E32" i="4" s="1"/>
  <c r="G32" i="4" s="1"/>
  <c r="B31" i="4"/>
  <c r="E31" i="4"/>
  <c r="G31" i="4" s="1"/>
  <c r="B30" i="4"/>
  <c r="E30" i="4"/>
  <c r="G30" i="4"/>
  <c r="B29" i="4"/>
  <c r="E29" i="4" s="1"/>
  <c r="G29" i="4" s="1"/>
  <c r="B28" i="4"/>
  <c r="E28" i="4" s="1"/>
  <c r="G28" i="4" s="1"/>
  <c r="B27" i="4"/>
  <c r="E27" i="4"/>
  <c r="G27" i="4" s="1"/>
  <c r="B26" i="4"/>
  <c r="E26" i="4"/>
  <c r="G26" i="4"/>
  <c r="B25" i="4"/>
  <c r="E25" i="4" s="1"/>
  <c r="G25" i="4" s="1"/>
  <c r="B24" i="4"/>
  <c r="E24" i="4" s="1"/>
  <c r="G24" i="4" s="1"/>
  <c r="B23" i="4"/>
  <c r="E23" i="4"/>
  <c r="G23" i="4" s="1"/>
  <c r="B22" i="4"/>
  <c r="E22" i="4"/>
  <c r="G22" i="4"/>
  <c r="B21" i="4"/>
  <c r="E21" i="4" s="1"/>
  <c r="G21" i="4" s="1"/>
  <c r="B20" i="4"/>
  <c r="E20" i="4" s="1"/>
  <c r="G20" i="4" s="1"/>
  <c r="B19" i="4"/>
  <c r="E19" i="4"/>
  <c r="G19" i="4" s="1"/>
  <c r="B18" i="4"/>
  <c r="E18" i="4"/>
  <c r="G18" i="4"/>
  <c r="B17" i="4"/>
  <c r="E17" i="4" s="1"/>
  <c r="G17" i="4" s="1"/>
  <c r="B16" i="4"/>
  <c r="E16" i="4" s="1"/>
  <c r="G16" i="4" s="1"/>
  <c r="B15" i="4"/>
  <c r="E15" i="4"/>
  <c r="G15" i="4" s="1"/>
  <c r="B14" i="4"/>
  <c r="E14" i="4"/>
  <c r="G14" i="4"/>
  <c r="B13" i="4"/>
  <c r="E13" i="4" s="1"/>
  <c r="G13" i="4" s="1"/>
  <c r="B12" i="4"/>
  <c r="E12" i="4" s="1"/>
  <c r="G12" i="4" s="1"/>
  <c r="B10" i="4"/>
  <c r="E10" i="4"/>
  <c r="G10" i="4" s="1"/>
  <c r="B9" i="4"/>
  <c r="E9" i="4"/>
  <c r="G9" i="4"/>
  <c r="B8" i="4"/>
  <c r="E8" i="4" s="1"/>
  <c r="G8" i="4" s="1"/>
  <c r="B11" i="4"/>
  <c r="E11" i="4" s="1"/>
  <c r="G11" i="4" s="1"/>
  <c r="J7" i="4"/>
  <c r="J8" i="4"/>
  <c r="J9" i="4" s="1"/>
  <c r="J10" i="4" s="1"/>
  <c r="J11" i="4" s="1"/>
  <c r="J12" i="4"/>
  <c r="J13" i="4" s="1"/>
  <c r="J14" i="4" s="1"/>
  <c r="J15" i="4" s="1"/>
  <c r="J16" i="4" s="1"/>
  <c r="J17" i="4" s="1"/>
  <c r="J18" i="4" s="1"/>
  <c r="J19" i="4" s="1"/>
  <c r="J20" i="4" s="1"/>
  <c r="J21" i="4" s="1"/>
  <c r="J22" i="4" s="1"/>
  <c r="J23" i="4" s="1"/>
  <c r="J24" i="4" s="1"/>
  <c r="J25" i="4" s="1"/>
  <c r="J26" i="4" s="1"/>
  <c r="J27" i="4" s="1"/>
  <c r="J28" i="4" s="1"/>
  <c r="J29" i="4" s="1"/>
  <c r="J30" i="4" s="1"/>
  <c r="J31" i="4" s="1"/>
  <c r="J32" i="4" s="1"/>
  <c r="J33" i="4" s="1"/>
  <c r="J34" i="4" s="1"/>
  <c r="J35" i="4" s="1"/>
  <c r="J36" i="4" s="1"/>
  <c r="J37" i="4" s="1"/>
  <c r="J38" i="4" s="1"/>
  <c r="D30" i="2" s="1"/>
  <c r="E30" i="2" s="1"/>
  <c r="G30" i="2" s="1"/>
  <c r="K7" i="4"/>
  <c r="K8" i="4" s="1"/>
  <c r="K9" i="4" s="1"/>
  <c r="K10" i="4" s="1"/>
  <c r="K11" i="4"/>
  <c r="K12" i="4" s="1"/>
  <c r="K13" i="4" s="1"/>
  <c r="K14" i="4" s="1"/>
  <c r="K15" i="4" s="1"/>
  <c r="K16" i="4" s="1"/>
  <c r="K17" i="4" s="1"/>
  <c r="K18" i="4" s="1"/>
  <c r="K19" i="4" s="1"/>
  <c r="K20" i="4" s="1"/>
  <c r="K21" i="4" s="1"/>
  <c r="K22" i="4" s="1"/>
  <c r="K23" i="4" s="1"/>
  <c r="K24" i="4" s="1"/>
  <c r="K25" i="4" s="1"/>
  <c r="K26" i="4" s="1"/>
  <c r="K27" i="4" s="1"/>
  <c r="K28" i="4" s="1"/>
  <c r="K29" i="4" s="1"/>
  <c r="K30" i="4" s="1"/>
  <c r="K31" i="4" s="1"/>
  <c r="K32" i="4" s="1"/>
  <c r="K33" i="4" s="1"/>
  <c r="K34" i="4" s="1"/>
  <c r="K35" i="4" s="1"/>
  <c r="K36" i="4" s="1"/>
  <c r="K37" i="4" s="1"/>
  <c r="B37" i="6"/>
  <c r="E37" i="6"/>
  <c r="G37" i="6" s="1"/>
  <c r="B36" i="6"/>
  <c r="E36" i="6"/>
  <c r="G36" i="6"/>
  <c r="B35" i="6"/>
  <c r="E35" i="6" s="1"/>
  <c r="G35" i="6" s="1"/>
  <c r="B34" i="6"/>
  <c r="E34" i="6" s="1"/>
  <c r="G34" i="6" s="1"/>
  <c r="B33" i="6"/>
  <c r="E33" i="6"/>
  <c r="G33" i="6" s="1"/>
  <c r="B32" i="6"/>
  <c r="E32" i="6"/>
  <c r="G32" i="6"/>
  <c r="B31" i="6"/>
  <c r="E31" i="6" s="1"/>
  <c r="G31" i="6" s="1"/>
  <c r="B30" i="6"/>
  <c r="E30" i="6" s="1"/>
  <c r="G30" i="6" s="1"/>
  <c r="B29" i="6"/>
  <c r="E29" i="6"/>
  <c r="G29" i="6" s="1"/>
  <c r="B28" i="6"/>
  <c r="E28" i="6"/>
  <c r="G28" i="6"/>
  <c r="B27" i="6"/>
  <c r="E27" i="6" s="1"/>
  <c r="G27" i="6" s="1"/>
  <c r="B26" i="6"/>
  <c r="E26" i="6" s="1"/>
  <c r="G26" i="6" s="1"/>
  <c r="B25" i="6"/>
  <c r="E25" i="6"/>
  <c r="G25" i="6" s="1"/>
  <c r="B24" i="6"/>
  <c r="E24" i="6"/>
  <c r="G24" i="6"/>
  <c r="B23" i="6"/>
  <c r="E23" i="6" s="1"/>
  <c r="G23" i="6" s="1"/>
  <c r="B22" i="6"/>
  <c r="E22" i="6" s="1"/>
  <c r="G22" i="6" s="1"/>
  <c r="B21" i="6"/>
  <c r="E21" i="6"/>
  <c r="G21" i="6" s="1"/>
  <c r="B20" i="6"/>
  <c r="E20" i="6"/>
  <c r="G20" i="6"/>
  <c r="B19" i="6"/>
  <c r="E19" i="6"/>
  <c r="G19" i="6"/>
  <c r="B18" i="6"/>
  <c r="E18" i="6" s="1"/>
  <c r="G18" i="6" s="1"/>
  <c r="B17" i="6"/>
  <c r="E17" i="6"/>
  <c r="G17" i="6" s="1"/>
  <c r="B16" i="6"/>
  <c r="E16" i="6"/>
  <c r="G16" i="6"/>
  <c r="B15" i="6"/>
  <c r="E15" i="6" s="1"/>
  <c r="G15" i="6" s="1"/>
  <c r="B14" i="6"/>
  <c r="E14" i="6" s="1"/>
  <c r="G14" i="6" s="1"/>
  <c r="B13" i="6"/>
  <c r="E13" i="6"/>
  <c r="G13" i="6" s="1"/>
  <c r="B12" i="6"/>
  <c r="E12" i="6"/>
  <c r="G12" i="6"/>
  <c r="B10" i="6"/>
  <c r="E10" i="6" s="1"/>
  <c r="G10" i="6" s="1"/>
  <c r="B9" i="6"/>
  <c r="E9" i="6" s="1"/>
  <c r="G9" i="6" s="1"/>
  <c r="B8" i="6"/>
  <c r="E8" i="6"/>
  <c r="G8" i="6" s="1"/>
  <c r="B11" i="6"/>
  <c r="E11" i="6"/>
  <c r="G11" i="6"/>
  <c r="J7" i="6"/>
  <c r="J8" i="6"/>
  <c r="J9" i="6"/>
  <c r="J10" i="6"/>
  <c r="J11" i="6" s="1"/>
  <c r="J12" i="6" s="1"/>
  <c r="J13" i="6" s="1"/>
  <c r="J14" i="6"/>
  <c r="J15" i="6" s="1"/>
  <c r="J16" i="6" s="1"/>
  <c r="J17" i="6" s="1"/>
  <c r="J18" i="6"/>
  <c r="J19" i="6" s="1"/>
  <c r="J20" i="6" s="1"/>
  <c r="J21" i="6" s="1"/>
  <c r="J22" i="6" s="1"/>
  <c r="J23" i="6" s="1"/>
  <c r="J24" i="6" s="1"/>
  <c r="J25" i="6" s="1"/>
  <c r="J26" i="6" s="1"/>
  <c r="J27" i="6" s="1"/>
  <c r="J28" i="6" s="1"/>
  <c r="J29" i="6" s="1"/>
  <c r="J30" i="6" s="1"/>
  <c r="J31" i="6" s="1"/>
  <c r="J32" i="6" s="1"/>
  <c r="J33" i="6" s="1"/>
  <c r="J34" i="6" s="1"/>
  <c r="J35" i="6" s="1"/>
  <c r="J36" i="6" s="1"/>
  <c r="J37" i="6" s="1"/>
  <c r="J38" i="6" s="1"/>
  <c r="D28" i="2" s="1"/>
  <c r="E28" i="2" s="1"/>
  <c r="K7" i="6"/>
  <c r="K8" i="6"/>
  <c r="K9" i="6"/>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K32" i="6" s="1"/>
  <c r="K33" i="6" s="1"/>
  <c r="K34" i="6" s="1"/>
  <c r="K35" i="6" s="1"/>
  <c r="K36" i="6" s="1"/>
  <c r="K37" i="6" s="1"/>
  <c r="B37" i="7"/>
  <c r="E37" i="7" s="1"/>
  <c r="G37" i="7"/>
  <c r="B36" i="7"/>
  <c r="E36" i="7" s="1"/>
  <c r="G36" i="7" s="1"/>
  <c r="B35" i="7"/>
  <c r="E35" i="7"/>
  <c r="G35" i="7" s="1"/>
  <c r="B34" i="7"/>
  <c r="E34" i="7"/>
  <c r="G34" i="7"/>
  <c r="B33" i="7"/>
  <c r="E33" i="7" s="1"/>
  <c r="G33" i="7"/>
  <c r="B32" i="7"/>
  <c r="E32" i="7" s="1"/>
  <c r="G32" i="7" s="1"/>
  <c r="B31" i="7"/>
  <c r="E31" i="7"/>
  <c r="G31" i="7" s="1"/>
  <c r="B30" i="7"/>
  <c r="E30" i="7"/>
  <c r="G30" i="7"/>
  <c r="B29" i="7"/>
  <c r="E29" i="7" s="1"/>
  <c r="G29" i="7"/>
  <c r="B28" i="7"/>
  <c r="E28" i="7" s="1"/>
  <c r="G28" i="7" s="1"/>
  <c r="B27" i="7"/>
  <c r="E27" i="7"/>
  <c r="G27" i="7" s="1"/>
  <c r="B26" i="7"/>
  <c r="E26" i="7"/>
  <c r="G26" i="7"/>
  <c r="B25" i="7"/>
  <c r="E25" i="7" s="1"/>
  <c r="G25" i="7"/>
  <c r="B24" i="7"/>
  <c r="E24" i="7" s="1"/>
  <c r="G24" i="7" s="1"/>
  <c r="B23" i="7"/>
  <c r="E23" i="7"/>
  <c r="G23" i="7" s="1"/>
  <c r="B22" i="7"/>
  <c r="E22" i="7"/>
  <c r="G22" i="7" s="1"/>
  <c r="B21" i="7"/>
  <c r="E21" i="7" s="1"/>
  <c r="G21" i="7"/>
  <c r="B20" i="7"/>
  <c r="E20" i="7" s="1"/>
  <c r="G20" i="7" s="1"/>
  <c r="B19" i="7"/>
  <c r="E19" i="7"/>
  <c r="G19" i="7" s="1"/>
  <c r="B18" i="7"/>
  <c r="E18" i="7"/>
  <c r="G18" i="7" s="1"/>
  <c r="B17" i="7"/>
  <c r="E17" i="7" s="1"/>
  <c r="G17" i="7"/>
  <c r="B16" i="7"/>
  <c r="E16" i="7" s="1"/>
  <c r="G16" i="7" s="1"/>
  <c r="B15" i="7"/>
  <c r="E15" i="7"/>
  <c r="G15" i="7" s="1"/>
  <c r="B14" i="7"/>
  <c r="E14" i="7"/>
  <c r="G14" i="7" s="1"/>
  <c r="B13" i="7"/>
  <c r="E13" i="7" s="1"/>
  <c r="G13" i="7"/>
  <c r="B12" i="7"/>
  <c r="E12" i="7" s="1"/>
  <c r="G12" i="7" s="1"/>
  <c r="B10" i="7"/>
  <c r="E10" i="7"/>
  <c r="G10" i="7" s="1"/>
  <c r="B9" i="7"/>
  <c r="E9" i="7"/>
  <c r="G9" i="7" s="1"/>
  <c r="B8" i="7"/>
  <c r="E8" i="7" s="1"/>
  <c r="G8" i="7"/>
  <c r="B11" i="7"/>
  <c r="E11" i="7" s="1"/>
  <c r="G11" i="7" s="1"/>
  <c r="J7" i="7"/>
  <c r="J8" i="7"/>
  <c r="J9" i="7" s="1"/>
  <c r="J10" i="7" s="1"/>
  <c r="J11" i="7"/>
  <c r="J12" i="7" s="1"/>
  <c r="J13" i="7" s="1"/>
  <c r="J14" i="7" s="1"/>
  <c r="J15" i="7" s="1"/>
  <c r="J16" i="7" s="1"/>
  <c r="J17" i="7" s="1"/>
  <c r="J18" i="7" s="1"/>
  <c r="J19" i="7" s="1"/>
  <c r="J20" i="7" s="1"/>
  <c r="J21" i="7" s="1"/>
  <c r="J22" i="7" s="1"/>
  <c r="J23" i="7" s="1"/>
  <c r="J24" i="7" s="1"/>
  <c r="J25" i="7" s="1"/>
  <c r="J26" i="7" s="1"/>
  <c r="J27" i="7" s="1"/>
  <c r="J28" i="7" s="1"/>
  <c r="J29" i="7" s="1"/>
  <c r="J30" i="7" s="1"/>
  <c r="J31" i="7" s="1"/>
  <c r="J32" i="7" s="1"/>
  <c r="J33" i="7" s="1"/>
  <c r="J34" i="7" s="1"/>
  <c r="J35" i="7" s="1"/>
  <c r="J36" i="7" s="1"/>
  <c r="J37" i="7" s="1"/>
  <c r="J38" i="7" s="1"/>
  <c r="D27" i="2" s="1"/>
  <c r="E27" i="2" s="1"/>
  <c r="F38" i="7"/>
  <c r="F6" i="6" s="1"/>
  <c r="B7" i="6" s="1"/>
  <c r="E7" i="6" s="1"/>
  <c r="G7" i="6" s="1"/>
  <c r="K7" i="7"/>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K33" i="7" s="1"/>
  <c r="K34" i="7" s="1"/>
  <c r="K35" i="7" s="1"/>
  <c r="K36" i="7" s="1"/>
  <c r="K37" i="7" s="1"/>
  <c r="B37" i="9"/>
  <c r="E37" i="9"/>
  <c r="G37" i="9" s="1"/>
  <c r="B36" i="9"/>
  <c r="E36" i="9" s="1"/>
  <c r="G36" i="9"/>
  <c r="B35" i="9"/>
  <c r="E35" i="9" s="1"/>
  <c r="G35" i="9" s="1"/>
  <c r="B34" i="9"/>
  <c r="E34" i="9"/>
  <c r="G34" i="9" s="1"/>
  <c r="B33" i="9"/>
  <c r="E33" i="9"/>
  <c r="G33" i="9" s="1"/>
  <c r="B32" i="9"/>
  <c r="E32" i="9" s="1"/>
  <c r="G32" i="9"/>
  <c r="B31" i="9"/>
  <c r="E31" i="9" s="1"/>
  <c r="G31" i="9" s="1"/>
  <c r="B30" i="9"/>
  <c r="E30" i="9"/>
  <c r="G30" i="9" s="1"/>
  <c r="B29" i="9"/>
  <c r="E29" i="9"/>
  <c r="G29" i="9" s="1"/>
  <c r="B28" i="9"/>
  <c r="E28" i="9" s="1"/>
  <c r="G28" i="9"/>
  <c r="B27" i="9"/>
  <c r="E27" i="9" s="1"/>
  <c r="G27" i="9" s="1"/>
  <c r="B26" i="9"/>
  <c r="E26" i="9"/>
  <c r="G26" i="9" s="1"/>
  <c r="B25" i="9"/>
  <c r="E25" i="9"/>
  <c r="G25" i="9" s="1"/>
  <c r="B24" i="9"/>
  <c r="E24" i="9" s="1"/>
  <c r="G24" i="9"/>
  <c r="B23" i="9"/>
  <c r="E23" i="9" s="1"/>
  <c r="G23" i="9" s="1"/>
  <c r="B22" i="9"/>
  <c r="E22" i="9"/>
  <c r="G22" i="9" s="1"/>
  <c r="B21" i="9"/>
  <c r="E21" i="9"/>
  <c r="G21" i="9" s="1"/>
  <c r="B20" i="9"/>
  <c r="E20" i="9" s="1"/>
  <c r="G20" i="9"/>
  <c r="B19" i="9"/>
  <c r="E19" i="9" s="1"/>
  <c r="G19" i="9" s="1"/>
  <c r="B18" i="9"/>
  <c r="E18" i="9"/>
  <c r="G18" i="9" s="1"/>
  <c r="B17" i="9"/>
  <c r="E17" i="9"/>
  <c r="G17" i="9" s="1"/>
  <c r="B16" i="9"/>
  <c r="E16" i="9" s="1"/>
  <c r="G16" i="9"/>
  <c r="B15" i="9"/>
  <c r="E15" i="9" s="1"/>
  <c r="G15" i="9" s="1"/>
  <c r="B14" i="9"/>
  <c r="E14" i="9"/>
  <c r="G14" i="9" s="1"/>
  <c r="B13" i="9"/>
  <c r="E13" i="9"/>
  <c r="G13" i="9" s="1"/>
  <c r="B12" i="9"/>
  <c r="E12" i="9" s="1"/>
  <c r="G12" i="9"/>
  <c r="B10" i="9"/>
  <c r="E10" i="9" s="1"/>
  <c r="G10" i="9" s="1"/>
  <c r="B9" i="9"/>
  <c r="E9" i="9"/>
  <c r="G9" i="9" s="1"/>
  <c r="B8" i="9"/>
  <c r="E8" i="9"/>
  <c r="G8" i="9" s="1"/>
  <c r="B11" i="9"/>
  <c r="E11" i="9" s="1"/>
  <c r="G11" i="9"/>
  <c r="F38" i="9"/>
  <c r="F6" i="8" s="1"/>
  <c r="B7" i="8" s="1"/>
  <c r="E7" i="8" s="1"/>
  <c r="G7" i="8" s="1"/>
  <c r="L7" i="8" s="1"/>
  <c r="L8" i="8" s="1"/>
  <c r="L9" i="8" s="1"/>
  <c r="K7" i="9"/>
  <c r="K8" i="9"/>
  <c r="K9" i="9"/>
  <c r="K10" i="9" s="1"/>
  <c r="K11" i="9" s="1"/>
  <c r="K12" i="9" s="1"/>
  <c r="K13" i="9" s="1"/>
  <c r="K14" i="9" s="1"/>
  <c r="K15" i="9" s="1"/>
  <c r="K16" i="9" s="1"/>
  <c r="K17" i="9" s="1"/>
  <c r="K18" i="9" s="1"/>
  <c r="K19" i="9" s="1"/>
  <c r="K20" i="9" s="1"/>
  <c r="K21" i="9" s="1"/>
  <c r="K22" i="9" s="1"/>
  <c r="K23" i="9" s="1"/>
  <c r="K24" i="9" s="1"/>
  <c r="K25" i="9" s="1"/>
  <c r="K26" i="9" s="1"/>
  <c r="K27" i="9" s="1"/>
  <c r="K28" i="9" s="1"/>
  <c r="K29" i="9" s="1"/>
  <c r="K30" i="9" s="1"/>
  <c r="K31" i="9" s="1"/>
  <c r="K32" i="9" s="1"/>
  <c r="K33" i="9" s="1"/>
  <c r="K34" i="9" s="1"/>
  <c r="K35" i="9" s="1"/>
  <c r="K36" i="9" s="1"/>
  <c r="K37" i="9" s="1"/>
  <c r="B37" i="11"/>
  <c r="E37" i="11" s="1"/>
  <c r="G37" i="11" s="1"/>
  <c r="B36" i="11"/>
  <c r="E36" i="11"/>
  <c r="G36" i="11" s="1"/>
  <c r="B35" i="11"/>
  <c r="E35" i="11" s="1"/>
  <c r="G35" i="11"/>
  <c r="B34" i="11"/>
  <c r="E34" i="11" s="1"/>
  <c r="G34" i="11" s="1"/>
  <c r="B33" i="11"/>
  <c r="E33" i="11"/>
  <c r="G33" i="11" s="1"/>
  <c r="B32" i="11"/>
  <c r="E32" i="11"/>
  <c r="G32" i="11" s="1"/>
  <c r="B31" i="11"/>
  <c r="E31" i="11" s="1"/>
  <c r="G31" i="11"/>
  <c r="B30" i="11"/>
  <c r="E30" i="11" s="1"/>
  <c r="G30" i="11" s="1"/>
  <c r="B29" i="11"/>
  <c r="E29" i="11"/>
  <c r="G29" i="11" s="1"/>
  <c r="B28" i="11"/>
  <c r="E28" i="11"/>
  <c r="G28" i="11" s="1"/>
  <c r="B27" i="11"/>
  <c r="E27" i="11" s="1"/>
  <c r="G27" i="11"/>
  <c r="B26" i="11"/>
  <c r="E26" i="11" s="1"/>
  <c r="G26" i="11" s="1"/>
  <c r="B25" i="11"/>
  <c r="E25" i="11"/>
  <c r="G25" i="11" s="1"/>
  <c r="B24" i="11"/>
  <c r="E24" i="11"/>
  <c r="G24" i="11" s="1"/>
  <c r="B23" i="11"/>
  <c r="E23" i="11" s="1"/>
  <c r="G23" i="11"/>
  <c r="B22" i="11"/>
  <c r="E22" i="11" s="1"/>
  <c r="G22" i="11" s="1"/>
  <c r="B21" i="11"/>
  <c r="E21" i="11"/>
  <c r="G21" i="11" s="1"/>
  <c r="B20" i="11"/>
  <c r="E20" i="11"/>
  <c r="G20" i="11" s="1"/>
  <c r="B19" i="11"/>
  <c r="E19" i="11" s="1"/>
  <c r="G19" i="11"/>
  <c r="B18" i="11"/>
  <c r="E18" i="11" s="1"/>
  <c r="G18" i="11" s="1"/>
  <c r="B17" i="11"/>
  <c r="E17" i="11"/>
  <c r="G17" i="11" s="1"/>
  <c r="B16" i="11"/>
  <c r="E16" i="11"/>
  <c r="G16" i="11" s="1"/>
  <c r="B15" i="11"/>
  <c r="E15" i="11" s="1"/>
  <c r="G15" i="11"/>
  <c r="B14" i="11"/>
  <c r="E14" i="11" s="1"/>
  <c r="G14" i="11" s="1"/>
  <c r="B13" i="11"/>
  <c r="E13" i="11"/>
  <c r="G13" i="11" s="1"/>
  <c r="B12" i="11"/>
  <c r="E12" i="11"/>
  <c r="G12" i="11" s="1"/>
  <c r="B10" i="11"/>
  <c r="E10" i="11" s="1"/>
  <c r="G10" i="11"/>
  <c r="B9" i="11"/>
  <c r="E9" i="11" s="1"/>
  <c r="G9" i="11" s="1"/>
  <c r="B8" i="11"/>
  <c r="E8" i="11"/>
  <c r="G8" i="11" s="1"/>
  <c r="J7" i="11"/>
  <c r="J8" i="11"/>
  <c r="J9" i="11" s="1"/>
  <c r="J10" i="11" s="1"/>
  <c r="J11" i="11" s="1"/>
  <c r="J12" i="11" s="1"/>
  <c r="J13" i="11" s="1"/>
  <c r="J14" i="11" s="1"/>
  <c r="J15" i="11" s="1"/>
  <c r="J16" i="11" s="1"/>
  <c r="J17" i="11" s="1"/>
  <c r="J18" i="11" s="1"/>
  <c r="J19" i="11" s="1"/>
  <c r="J20" i="11" s="1"/>
  <c r="J21" i="11" s="1"/>
  <c r="J22" i="11" s="1"/>
  <c r="J23" i="11" s="1"/>
  <c r="J24" i="11" s="1"/>
  <c r="J25" i="11" s="1"/>
  <c r="J26" i="11" s="1"/>
  <c r="J27" i="11" s="1"/>
  <c r="J28" i="11" s="1"/>
  <c r="J29" i="11" s="1"/>
  <c r="J30" i="11" s="1"/>
  <c r="J31" i="11" s="1"/>
  <c r="J32" i="11" s="1"/>
  <c r="J33" i="11" s="1"/>
  <c r="J34" i="11" s="1"/>
  <c r="J35" i="11" s="1"/>
  <c r="J36" i="11" s="1"/>
  <c r="J37" i="11" s="1"/>
  <c r="J38" i="11" s="1"/>
  <c r="D23" i="2" s="1"/>
  <c r="E23" i="2" s="1"/>
  <c r="F38" i="11"/>
  <c r="F6" i="10" s="1"/>
  <c r="B7" i="10" s="1"/>
  <c r="E7" i="10" s="1"/>
  <c r="G7" i="10" s="1"/>
  <c r="K7" i="11"/>
  <c r="K8" i="11" s="1"/>
  <c r="K9" i="11" s="1"/>
  <c r="K10" i="11" s="1"/>
  <c r="K11" i="11" s="1"/>
  <c r="K12" i="11" s="1"/>
  <c r="K13" i="11" s="1"/>
  <c r="K14" i="11" s="1"/>
  <c r="K15" i="11" s="1"/>
  <c r="K16" i="11" s="1"/>
  <c r="K17" i="11" s="1"/>
  <c r="K18" i="11" s="1"/>
  <c r="K19" i="11" s="1"/>
  <c r="K20" i="11" s="1"/>
  <c r="K21" i="11" s="1"/>
  <c r="K22" i="11" s="1"/>
  <c r="K23" i="11" s="1"/>
  <c r="K24" i="11" s="1"/>
  <c r="K25" i="11" s="1"/>
  <c r="K26" i="11" s="1"/>
  <c r="K27" i="11" s="1"/>
  <c r="K28" i="11" s="1"/>
  <c r="K29" i="11" s="1"/>
  <c r="K30" i="11" s="1"/>
  <c r="K31" i="11" s="1"/>
  <c r="K32" i="11" s="1"/>
  <c r="K33" i="11" s="1"/>
  <c r="K34" i="11" s="1"/>
  <c r="K35" i="11" s="1"/>
  <c r="K36" i="11" s="1"/>
  <c r="K37" i="11" s="1"/>
  <c r="M7" i="9"/>
  <c r="H7" i="4"/>
  <c r="H7" i="7"/>
  <c r="H7" i="14"/>
  <c r="H8" i="14" s="1"/>
  <c r="H9" i="14" s="1"/>
  <c r="H10" i="14" s="1"/>
  <c r="H11" i="14" s="1"/>
  <c r="H12" i="14" s="1"/>
  <c r="M7" i="14"/>
  <c r="M7" i="8"/>
  <c r="M8" i="8" s="1"/>
  <c r="M9" i="8" s="1"/>
  <c r="M10" i="8" s="1"/>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M33" i="8" s="1"/>
  <c r="M34" i="8" s="1"/>
  <c r="M35" i="8" s="1"/>
  <c r="M36" i="8" s="1"/>
  <c r="H7" i="8"/>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E40" i="8" s="1"/>
  <c r="M8" i="14"/>
  <c r="G28" i="2" l="1"/>
  <c r="G27" i="2"/>
  <c r="G32" i="2"/>
  <c r="G24" i="2"/>
  <c r="G29" i="2"/>
  <c r="G22" i="2"/>
  <c r="M7" i="12"/>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L7" i="12"/>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H7" i="12"/>
  <c r="H8" i="12" s="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E40" i="12" s="1"/>
  <c r="C22" i="2" s="1"/>
  <c r="M41" i="8"/>
  <c r="C26" i="2"/>
  <c r="E41" i="8"/>
  <c r="H12" i="11"/>
  <c r="H13" i="11" s="1"/>
  <c r="H14" i="11" s="1"/>
  <c r="H15" i="11" s="1"/>
  <c r="H16" i="11" s="1"/>
  <c r="H17" i="11" s="1"/>
  <c r="H18" i="11" s="1"/>
  <c r="H19" i="11" s="1"/>
  <c r="H20" i="11" s="1"/>
  <c r="H21" i="11" s="1"/>
  <c r="H22" i="11" s="1"/>
  <c r="H23" i="11" s="1"/>
  <c r="H24" i="11" s="1"/>
  <c r="H25" i="11" s="1"/>
  <c r="H26" i="11" s="1"/>
  <c r="H27" i="11" s="1"/>
  <c r="H28" i="11" s="1"/>
  <c r="H29" i="11" s="1"/>
  <c r="H30" i="11" s="1"/>
  <c r="H31" i="11" s="1"/>
  <c r="H32" i="11" s="1"/>
  <c r="H33" i="11" s="1"/>
  <c r="H34" i="11" s="1"/>
  <c r="H35" i="11" s="1"/>
  <c r="H36" i="11" s="1"/>
  <c r="H37" i="11" s="1"/>
  <c r="H38" i="11" s="1"/>
  <c r="E40" i="11" s="1"/>
  <c r="H8" i="7"/>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E40" i="7" s="1"/>
  <c r="M8" i="9"/>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E40" i="14" s="1"/>
  <c r="H8" i="4"/>
  <c r="H9" i="4" s="1"/>
  <c r="H10" i="4" s="1"/>
  <c r="H11" i="4" s="1"/>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H38" i="4" s="1"/>
  <c r="E40" i="4" s="1"/>
  <c r="L8" i="14"/>
  <c r="L9" i="14" s="1"/>
  <c r="L10" i="14" s="1"/>
  <c r="I7" i="13"/>
  <c r="I8" i="13" s="1"/>
  <c r="I9" i="13" s="1"/>
  <c r="I10" i="13" s="1"/>
  <c r="I11" i="13" s="1"/>
  <c r="I12" i="13" s="1"/>
  <c r="I13" i="13" s="1"/>
  <c r="I14" i="13" s="1"/>
  <c r="I15" i="13" s="1"/>
  <c r="I16" i="13" s="1"/>
  <c r="I17" i="13" s="1"/>
  <c r="I18" i="13" s="1"/>
  <c r="I19" i="13" s="1"/>
  <c r="I20" i="13" s="1"/>
  <c r="I21" i="13" s="1"/>
  <c r="I22" i="13" s="1"/>
  <c r="I23" i="13" s="1"/>
  <c r="I24" i="13" s="1"/>
  <c r="I25" i="13" s="1"/>
  <c r="I26" i="13" s="1"/>
  <c r="I27" i="13" s="1"/>
  <c r="I28" i="13" s="1"/>
  <c r="I29" i="13" s="1"/>
  <c r="I30" i="13" s="1"/>
  <c r="I31" i="13" s="1"/>
  <c r="I32" i="13" s="1"/>
  <c r="I33" i="13" s="1"/>
  <c r="I34" i="13" s="1"/>
  <c r="I35" i="13" s="1"/>
  <c r="I36" i="13" s="1"/>
  <c r="I37" i="13" s="1"/>
  <c r="I38" i="13" s="1"/>
  <c r="I6" i="12" s="1"/>
  <c r="I7" i="12" s="1"/>
  <c r="I8" i="12" s="1"/>
  <c r="I9" i="12" s="1"/>
  <c r="I10" i="12" s="1"/>
  <c r="I11" i="12" s="1"/>
  <c r="I12" i="12" s="1"/>
  <c r="I13" i="12" s="1"/>
  <c r="I14" i="12" s="1"/>
  <c r="I15" i="12" s="1"/>
  <c r="I16" i="12" s="1"/>
  <c r="I17" i="12" s="1"/>
  <c r="I18" i="12" s="1"/>
  <c r="I19" i="12" s="1"/>
  <c r="I20" i="12" s="1"/>
  <c r="I21" i="12" s="1"/>
  <c r="I22" i="12" s="1"/>
  <c r="I23" i="12" s="1"/>
  <c r="I24" i="12" s="1"/>
  <c r="I25" i="12" s="1"/>
  <c r="I26" i="12" s="1"/>
  <c r="I27" i="12" s="1"/>
  <c r="I28" i="12" s="1"/>
  <c r="I29" i="12" s="1"/>
  <c r="I30" i="12" s="1"/>
  <c r="I31" i="12" s="1"/>
  <c r="I32" i="12" s="1"/>
  <c r="I33" i="12" s="1"/>
  <c r="I34" i="12" s="1"/>
  <c r="I35" i="12" s="1"/>
  <c r="I36" i="12" s="1"/>
  <c r="H7" i="13"/>
  <c r="H8" i="13" s="1"/>
  <c r="H9" i="13" s="1"/>
  <c r="H10" i="13" s="1"/>
  <c r="H11" i="13" s="1"/>
  <c r="H12" i="13" s="1"/>
  <c r="H13" i="13" s="1"/>
  <c r="H14" i="13" s="1"/>
  <c r="H15" i="13" s="1"/>
  <c r="H16" i="13" s="1"/>
  <c r="H17" i="13" s="1"/>
  <c r="H18" i="13" s="1"/>
  <c r="H19" i="13" s="1"/>
  <c r="H20" i="13" s="1"/>
  <c r="H21" i="13" s="1"/>
  <c r="H22" i="13" s="1"/>
  <c r="H23" i="13" s="1"/>
  <c r="H24" i="13" s="1"/>
  <c r="H25" i="13" s="1"/>
  <c r="H26" i="13" s="1"/>
  <c r="H27" i="13" s="1"/>
  <c r="H28" i="13" s="1"/>
  <c r="H29" i="13" s="1"/>
  <c r="H30" i="13" s="1"/>
  <c r="H31" i="13" s="1"/>
  <c r="H32" i="13" s="1"/>
  <c r="H33" i="13" s="1"/>
  <c r="H34" i="13" s="1"/>
  <c r="H35" i="13" s="1"/>
  <c r="H36" i="13" s="1"/>
  <c r="H37" i="13" s="1"/>
  <c r="H38" i="13" s="1"/>
  <c r="E40" i="13" s="1"/>
  <c r="E41" i="13" s="1"/>
  <c r="L7" i="13"/>
  <c r="L8" i="13" s="1"/>
  <c r="L9" i="13" s="1"/>
  <c r="L10" i="13" s="1"/>
  <c r="L11" i="13" s="1"/>
  <c r="L12" i="13" s="1"/>
  <c r="L13" i="13" s="1"/>
  <c r="L14" i="13" s="1"/>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L35" i="13" s="1"/>
  <c r="L36" i="13" s="1"/>
  <c r="L37" i="13" s="1"/>
  <c r="M7" i="13"/>
  <c r="M8" i="13" s="1"/>
  <c r="M9" i="13" s="1"/>
  <c r="M10" i="13" s="1"/>
  <c r="M11" i="13" s="1"/>
  <c r="M12" i="13" s="1"/>
  <c r="M13" i="13" s="1"/>
  <c r="M14" i="13" s="1"/>
  <c r="M15" i="13" s="1"/>
  <c r="M16" i="13" s="1"/>
  <c r="M17" i="13" s="1"/>
  <c r="M18" i="13" s="1"/>
  <c r="M19" i="13" s="1"/>
  <c r="M20" i="13" s="1"/>
  <c r="M21" i="13" s="1"/>
  <c r="M22" i="13" s="1"/>
  <c r="M23" i="13" s="1"/>
  <c r="M24" i="13" s="1"/>
  <c r="M25" i="13" s="1"/>
  <c r="M26" i="13" s="1"/>
  <c r="M27" i="13" s="1"/>
  <c r="M28" i="13" s="1"/>
  <c r="M29" i="13" s="1"/>
  <c r="M30" i="13" s="1"/>
  <c r="M31" i="13" s="1"/>
  <c r="M32" i="13" s="1"/>
  <c r="M33" i="13" s="1"/>
  <c r="M34" i="13" s="1"/>
  <c r="M35" i="13" s="1"/>
  <c r="M36" i="13" s="1"/>
  <c r="M37" i="13" s="1"/>
  <c r="G23" i="2"/>
  <c r="L10" i="8"/>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L33" i="8" s="1"/>
  <c r="L34" i="8" s="1"/>
  <c r="L35" i="8" s="1"/>
  <c r="L36" i="8" s="1"/>
  <c r="E41" i="12"/>
  <c r="M9" i="14"/>
  <c r="M10" i="14" s="1"/>
  <c r="M11" i="14" s="1"/>
  <c r="M12" i="14" s="1"/>
  <c r="M13" i="14" s="1"/>
  <c r="M14" i="14" s="1"/>
  <c r="M15" i="14" s="1"/>
  <c r="M16" i="14" s="1"/>
  <c r="M17" i="14" s="1"/>
  <c r="M18" i="14" s="1"/>
  <c r="M19" i="14" s="1"/>
  <c r="M20" i="14" s="1"/>
  <c r="M21" i="14" s="1"/>
  <c r="M22" i="14" s="1"/>
  <c r="M23" i="14" s="1"/>
  <c r="M24" i="14" s="1"/>
  <c r="M25" i="14" s="1"/>
  <c r="M26" i="14" s="1"/>
  <c r="M27" i="14" s="1"/>
  <c r="M28" i="14" s="1"/>
  <c r="M29" i="14" s="1"/>
  <c r="M30" i="14" s="1"/>
  <c r="M31" i="14" s="1"/>
  <c r="M32" i="14" s="1"/>
  <c r="M33" i="14" s="1"/>
  <c r="M34" i="14" s="1"/>
  <c r="M35" i="14" s="1"/>
  <c r="M36" i="14" s="1"/>
  <c r="M37" i="14" s="1"/>
  <c r="H7" i="10"/>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E40" i="10" s="1"/>
  <c r="M7" i="10"/>
  <c r="L7" i="10"/>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E40" i="6" s="1"/>
  <c r="L7" i="6"/>
  <c r="M7" i="6"/>
  <c r="H7" i="9"/>
  <c r="H8" i="9" s="1"/>
  <c r="H9" i="9" s="1"/>
  <c r="H10" i="9" s="1"/>
  <c r="H11" i="9" s="1"/>
  <c r="H12" i="9" s="1"/>
  <c r="H13" i="9" s="1"/>
  <c r="H14" i="9" s="1"/>
  <c r="H15" i="9" s="1"/>
  <c r="H16" i="9" s="1"/>
  <c r="H17" i="9" s="1"/>
  <c r="H18" i="9" s="1"/>
  <c r="H19" i="9" s="1"/>
  <c r="H20" i="9" s="1"/>
  <c r="H21" i="9" s="1"/>
  <c r="H22" i="9" s="1"/>
  <c r="H23" i="9" s="1"/>
  <c r="H24" i="9" s="1"/>
  <c r="H25" i="9" s="1"/>
  <c r="H26" i="9" s="1"/>
  <c r="H27" i="9" s="1"/>
  <c r="H28" i="9" s="1"/>
  <c r="H29" i="9" s="1"/>
  <c r="H30" i="9" s="1"/>
  <c r="H31" i="9" s="1"/>
  <c r="H32" i="9" s="1"/>
  <c r="H33" i="9" s="1"/>
  <c r="H34" i="9" s="1"/>
  <c r="H35" i="9" s="1"/>
  <c r="H36" i="9" s="1"/>
  <c r="H37" i="9" s="1"/>
  <c r="H38" i="9" s="1"/>
  <c r="E40" i="9" s="1"/>
  <c r="L7" i="9"/>
  <c r="L7" i="4"/>
  <c r="M7" i="4"/>
  <c r="M7" i="5"/>
  <c r="H7" i="5"/>
  <c r="H8" i="5" s="1"/>
  <c r="H9" i="5" s="1"/>
  <c r="H10" i="5" s="1"/>
  <c r="H11" i="5" s="1"/>
  <c r="H12" i="5" s="1"/>
  <c r="H13" i="5" s="1"/>
  <c r="H14" i="5" s="1"/>
  <c r="H15" i="5" s="1"/>
  <c r="H16" i="5" s="1"/>
  <c r="H17" i="5" s="1"/>
  <c r="H18" i="5" s="1"/>
  <c r="H19" i="5" s="1"/>
  <c r="H20" i="5" s="1"/>
  <c r="H21" i="5" s="1"/>
  <c r="H22" i="5" s="1"/>
  <c r="H23" i="5" s="1"/>
  <c r="H24" i="5" s="1"/>
  <c r="H25" i="5" s="1"/>
  <c r="H26" i="5" s="1"/>
  <c r="H27" i="5" s="1"/>
  <c r="H28" i="5" s="1"/>
  <c r="H29" i="5" s="1"/>
  <c r="H30" i="5" s="1"/>
  <c r="H31" i="5" s="1"/>
  <c r="H32" i="5" s="1"/>
  <c r="H33" i="5" s="1"/>
  <c r="H34" i="5" s="1"/>
  <c r="H35" i="5" s="1"/>
  <c r="H36" i="5" s="1"/>
  <c r="H37" i="5" s="1"/>
  <c r="E40" i="5" s="1"/>
  <c r="L7" i="5"/>
  <c r="L7" i="7"/>
  <c r="M7" i="7"/>
  <c r="H7" i="15"/>
  <c r="H8" i="15" s="1"/>
  <c r="H9" i="15" s="1"/>
  <c r="H10" i="15" s="1"/>
  <c r="H11" i="15" s="1"/>
  <c r="H12" i="15" s="1"/>
  <c r="H13" i="15" s="1"/>
  <c r="H14" i="15" s="1"/>
  <c r="H15" i="15" s="1"/>
  <c r="H16" i="15" s="1"/>
  <c r="H17" i="15" s="1"/>
  <c r="H18" i="15" s="1"/>
  <c r="H19" i="15" s="1"/>
  <c r="H20" i="15" s="1"/>
  <c r="H21" i="15" s="1"/>
  <c r="H22" i="15" s="1"/>
  <c r="H23" i="15" s="1"/>
  <c r="H24" i="15" s="1"/>
  <c r="H25" i="15" s="1"/>
  <c r="H26" i="15" s="1"/>
  <c r="H27" i="15" s="1"/>
  <c r="H28" i="15" s="1"/>
  <c r="H29" i="15" s="1"/>
  <c r="H30" i="15" s="1"/>
  <c r="H31" i="15" s="1"/>
  <c r="H32" i="15" s="1"/>
  <c r="H33" i="15" s="1"/>
  <c r="H34" i="15" s="1"/>
  <c r="H35" i="15" s="1"/>
  <c r="H36" i="15" s="1"/>
  <c r="H37" i="15" s="1"/>
  <c r="E40" i="15" s="1"/>
  <c r="L7" i="15"/>
  <c r="M7" i="15"/>
  <c r="L7" i="11"/>
  <c r="M7" i="11"/>
  <c r="I6" i="11" l="1"/>
  <c r="I7" i="11" s="1"/>
  <c r="I8" i="11" s="1"/>
  <c r="I9" i="11" s="1"/>
  <c r="I10" i="11" s="1"/>
  <c r="I11" i="11" s="1"/>
  <c r="I12" i="11" s="1"/>
  <c r="I13" i="11" s="1"/>
  <c r="I14" i="11" s="1"/>
  <c r="I15" i="11" s="1"/>
  <c r="I16" i="11" s="1"/>
  <c r="I17" i="11" s="1"/>
  <c r="I18" i="11" s="1"/>
  <c r="I19" i="11" s="1"/>
  <c r="I20" i="11" s="1"/>
  <c r="I21" i="11" s="1"/>
  <c r="I22" i="11" s="1"/>
  <c r="I23" i="11" s="1"/>
  <c r="I24" i="11" s="1"/>
  <c r="I25" i="11" s="1"/>
  <c r="I26" i="11" s="1"/>
  <c r="I27" i="11" s="1"/>
  <c r="I28" i="11" s="1"/>
  <c r="I29" i="11" s="1"/>
  <c r="I30" i="11" s="1"/>
  <c r="I31" i="11" s="1"/>
  <c r="I32" i="11" s="1"/>
  <c r="I33" i="11" s="1"/>
  <c r="I34" i="11" s="1"/>
  <c r="I35" i="11" s="1"/>
  <c r="I36" i="11" s="1"/>
  <c r="I37" i="11" s="1"/>
  <c r="I38" i="11" s="1"/>
  <c r="I6" i="10" s="1"/>
  <c r="I7" i="10" s="1"/>
  <c r="I8" i="10" s="1"/>
  <c r="I9" i="10" s="1"/>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6" i="9" s="1"/>
  <c r="I7" i="9" s="1"/>
  <c r="I8" i="9" s="1"/>
  <c r="I9" i="9" s="1"/>
  <c r="I10" i="9" s="1"/>
  <c r="I11" i="9" s="1"/>
  <c r="I12" i="9" s="1"/>
  <c r="I13" i="9" s="1"/>
  <c r="I14" i="9" s="1"/>
  <c r="I15" i="9" s="1"/>
  <c r="I16" i="9" s="1"/>
  <c r="I17" i="9" s="1"/>
  <c r="I18" i="9" s="1"/>
  <c r="I19" i="9" s="1"/>
  <c r="I20" i="9" s="1"/>
  <c r="I21" i="9" s="1"/>
  <c r="I22" i="9" s="1"/>
  <c r="I23" i="9" s="1"/>
  <c r="I24" i="9" s="1"/>
  <c r="I25" i="9" s="1"/>
  <c r="I26" i="9" s="1"/>
  <c r="I27" i="9" s="1"/>
  <c r="I28" i="9" s="1"/>
  <c r="I29" i="9" s="1"/>
  <c r="I30" i="9" s="1"/>
  <c r="I31" i="9" s="1"/>
  <c r="I32" i="9" s="1"/>
  <c r="I33" i="9" s="1"/>
  <c r="I34" i="9" s="1"/>
  <c r="I35" i="9" s="1"/>
  <c r="I36" i="9" s="1"/>
  <c r="I37" i="9" s="1"/>
  <c r="I38" i="9" s="1"/>
  <c r="I6" i="8" s="1"/>
  <c r="I7" i="8" s="1"/>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I30" i="7" s="1"/>
  <c r="I31" i="7" s="1"/>
  <c r="I32" i="7" s="1"/>
  <c r="I33" i="7" s="1"/>
  <c r="I34" i="7" s="1"/>
  <c r="I35" i="7" s="1"/>
  <c r="I36" i="7" s="1"/>
  <c r="I37" i="7" s="1"/>
  <c r="I38" i="7" s="1"/>
  <c r="I6" i="6" s="1"/>
  <c r="I7" i="6" s="1"/>
  <c r="I8" i="6" s="1"/>
  <c r="I9" i="6" s="1"/>
  <c r="I10" i="6" s="1"/>
  <c r="I11" i="6" s="1"/>
  <c r="I12" i="6" s="1"/>
  <c r="I13" i="6" s="1"/>
  <c r="I14" i="6" s="1"/>
  <c r="I15" i="6" s="1"/>
  <c r="I16" i="6" s="1"/>
  <c r="I17" i="6" s="1"/>
  <c r="I18" i="6" s="1"/>
  <c r="I19" i="6" s="1"/>
  <c r="I20" i="6" s="1"/>
  <c r="I21" i="6" s="1"/>
  <c r="I22" i="6" s="1"/>
  <c r="I23" i="6" s="1"/>
  <c r="I24" i="6" s="1"/>
  <c r="I25" i="6" s="1"/>
  <c r="I26" i="6" s="1"/>
  <c r="I27" i="6" s="1"/>
  <c r="I28" i="6" s="1"/>
  <c r="I29" i="6" s="1"/>
  <c r="I30" i="6" s="1"/>
  <c r="I31" i="6" s="1"/>
  <c r="I32" i="6" s="1"/>
  <c r="I33" i="6" s="1"/>
  <c r="I34" i="6" s="1"/>
  <c r="I35" i="6" s="1"/>
  <c r="I36" i="6" s="1"/>
  <c r="I37" i="6" s="1"/>
  <c r="I38" i="6"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6" i="15" s="1"/>
  <c r="I7" i="15" s="1"/>
  <c r="I8" i="15" s="1"/>
  <c r="I9" i="15" s="1"/>
  <c r="I10" i="15" s="1"/>
  <c r="I11" i="15" s="1"/>
  <c r="I12" i="15" s="1"/>
  <c r="I13" i="15" s="1"/>
  <c r="I14" i="15" s="1"/>
  <c r="I15" i="15" s="1"/>
  <c r="I16" i="15" s="1"/>
  <c r="I17" i="15" s="1"/>
  <c r="I18" i="15" s="1"/>
  <c r="I19" i="15" s="1"/>
  <c r="I20" i="15" s="1"/>
  <c r="I21" i="15" s="1"/>
  <c r="I22" i="15" s="1"/>
  <c r="I23" i="15" s="1"/>
  <c r="I24" i="15" s="1"/>
  <c r="I25" i="15" s="1"/>
  <c r="I26" i="15" s="1"/>
  <c r="I27" i="15" s="1"/>
  <c r="I28" i="15" s="1"/>
  <c r="I29" i="15" s="1"/>
  <c r="I30" i="15" s="1"/>
  <c r="I31" i="15" s="1"/>
  <c r="I32" i="15" s="1"/>
  <c r="I33" i="15" s="1"/>
  <c r="I34" i="15" s="1"/>
  <c r="I35" i="15" s="1"/>
  <c r="I36" i="15" s="1"/>
  <c r="I37" i="15" s="1"/>
  <c r="I6" i="14" s="1"/>
  <c r="I7" i="14" s="1"/>
  <c r="I8" i="14" s="1"/>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C21" i="2"/>
  <c r="E21" i="2" s="1"/>
  <c r="G21" i="2" s="1"/>
  <c r="L11" i="14"/>
  <c r="L12" i="14" s="1"/>
  <c r="L13" i="14" s="1"/>
  <c r="L14" i="14" s="1"/>
  <c r="L15" i="14" s="1"/>
  <c r="L16" i="14" s="1"/>
  <c r="L17" i="14" s="1"/>
  <c r="L18" i="14" s="1"/>
  <c r="L19" i="14" s="1"/>
  <c r="L20" i="14" s="1"/>
  <c r="L21" i="14" s="1"/>
  <c r="L22" i="14" s="1"/>
  <c r="L23" i="14" s="1"/>
  <c r="L24" i="14" s="1"/>
  <c r="L25" i="14" s="1"/>
  <c r="L26" i="14" s="1"/>
  <c r="L27" i="14" s="1"/>
  <c r="L28" i="14" s="1"/>
  <c r="L29" i="14" s="1"/>
  <c r="L30" i="14" s="1"/>
  <c r="L31" i="14" s="1"/>
  <c r="L32" i="14" s="1"/>
  <c r="L33" i="14" s="1"/>
  <c r="L34" i="14" s="1"/>
  <c r="L35" i="14" s="1"/>
  <c r="L36" i="14" s="1"/>
  <c r="L37" i="14" s="1"/>
  <c r="M40" i="8"/>
  <c r="C30" i="2"/>
  <c r="E41" i="4"/>
  <c r="E41" i="14"/>
  <c r="C32" i="2"/>
  <c r="E41" i="7"/>
  <c r="C27" i="2"/>
  <c r="M9" i="9"/>
  <c r="M10" i="9" s="1"/>
  <c r="M11" i="9" s="1"/>
  <c r="M12" i="9" s="1"/>
  <c r="M13" i="9" s="1"/>
  <c r="M14" i="9" s="1"/>
  <c r="M15" i="9" s="1"/>
  <c r="M16" i="9" s="1"/>
  <c r="M17" i="9" s="1"/>
  <c r="M18" i="9" s="1"/>
  <c r="M19" i="9" s="1"/>
  <c r="M20" i="9" s="1"/>
  <c r="M21" i="9" s="1"/>
  <c r="M22" i="9" s="1"/>
  <c r="M23" i="9" s="1"/>
  <c r="M24" i="9" s="1"/>
  <c r="M25" i="9" s="1"/>
  <c r="M26" i="9" s="1"/>
  <c r="M27" i="9" s="1"/>
  <c r="M28" i="9" s="1"/>
  <c r="M29" i="9" s="1"/>
  <c r="M30" i="9" s="1"/>
  <c r="M31" i="9" s="1"/>
  <c r="M32" i="9" s="1"/>
  <c r="M33" i="9" s="1"/>
  <c r="M34" i="9" s="1"/>
  <c r="M35" i="9" s="1"/>
  <c r="M36" i="9" s="1"/>
  <c r="M37" i="9" s="1"/>
  <c r="M41" i="13"/>
  <c r="M40" i="13"/>
  <c r="C23" i="2"/>
  <c r="E41" i="11"/>
  <c r="L8" i="11"/>
  <c r="L9" i="11" s="1"/>
  <c r="L10" i="11" s="1"/>
  <c r="L11" i="11" s="1"/>
  <c r="L12" i="11" s="1"/>
  <c r="L13" i="11" s="1"/>
  <c r="L14" i="11" s="1"/>
  <c r="L15" i="11" s="1"/>
  <c r="L16" i="11" s="1"/>
  <c r="L17" i="11" s="1"/>
  <c r="L18" i="11" s="1"/>
  <c r="L19" i="11" s="1"/>
  <c r="L20" i="11" s="1"/>
  <c r="L21" i="11" s="1"/>
  <c r="L22" i="11" s="1"/>
  <c r="L23" i="11" s="1"/>
  <c r="L24" i="11" s="1"/>
  <c r="L25" i="11" s="1"/>
  <c r="L26" i="11" s="1"/>
  <c r="L27" i="11" s="1"/>
  <c r="L28" i="11" s="1"/>
  <c r="L29" i="11" s="1"/>
  <c r="L30" i="11" s="1"/>
  <c r="L31" i="11" s="1"/>
  <c r="L32" i="11" s="1"/>
  <c r="L33" i="11" s="1"/>
  <c r="L34" i="11" s="1"/>
  <c r="L35" i="11" s="1"/>
  <c r="L36" i="11" s="1"/>
  <c r="L37" i="11" s="1"/>
  <c r="L8" i="15"/>
  <c r="L9" i="15" s="1"/>
  <c r="L10" i="15" s="1"/>
  <c r="L11" i="15" s="1"/>
  <c r="L12" i="15" s="1"/>
  <c r="L13" i="15" s="1"/>
  <c r="L14" i="15" s="1"/>
  <c r="L15" i="15" s="1"/>
  <c r="L16" i="15" s="1"/>
  <c r="L17" i="15" s="1"/>
  <c r="L18" i="15" s="1"/>
  <c r="L19" i="15" s="1"/>
  <c r="L20" i="15" s="1"/>
  <c r="L21" i="15" s="1"/>
  <c r="L22" i="15" s="1"/>
  <c r="L23" i="15" s="1"/>
  <c r="L24" i="15" s="1"/>
  <c r="L25" i="15" s="1"/>
  <c r="L26" i="15" s="1"/>
  <c r="L27" i="15" s="1"/>
  <c r="L28" i="15" s="1"/>
  <c r="L29" i="15" s="1"/>
  <c r="L30" i="15" s="1"/>
  <c r="L31" i="15" s="1"/>
  <c r="L32" i="15" s="1"/>
  <c r="L33" i="15" s="1"/>
  <c r="L34" i="15" s="1"/>
  <c r="L35" i="15" s="1"/>
  <c r="L36" i="15" s="1"/>
  <c r="M8" i="7"/>
  <c r="M9" i="7" s="1"/>
  <c r="M10" i="7" s="1"/>
  <c r="M11" i="7" s="1"/>
  <c r="M12" i="7" s="1"/>
  <c r="M13" i="7" s="1"/>
  <c r="M14" i="7" s="1"/>
  <c r="M15" i="7" s="1"/>
  <c r="M16" i="7" s="1"/>
  <c r="M17" i="7" s="1"/>
  <c r="M18" i="7" s="1"/>
  <c r="M19" i="7" s="1"/>
  <c r="M20" i="7" s="1"/>
  <c r="M21" i="7" s="1"/>
  <c r="M22" i="7" s="1"/>
  <c r="M23" i="7" s="1"/>
  <c r="M24" i="7" s="1"/>
  <c r="M25" i="7" s="1"/>
  <c r="M26" i="7" s="1"/>
  <c r="M27" i="7" s="1"/>
  <c r="M28" i="7" s="1"/>
  <c r="M29" i="7" s="1"/>
  <c r="M30" i="7" s="1"/>
  <c r="M31" i="7" s="1"/>
  <c r="M32" i="7" s="1"/>
  <c r="M33" i="7" s="1"/>
  <c r="M34" i="7" s="1"/>
  <c r="M35" i="7" s="1"/>
  <c r="M36" i="7" s="1"/>
  <c r="M37" i="7" s="1"/>
  <c r="L8" i="5"/>
  <c r="L9" i="5" s="1"/>
  <c r="L10" i="5" s="1"/>
  <c r="L11" i="5" s="1"/>
  <c r="L12" i="5" s="1"/>
  <c r="L13" i="5" s="1"/>
  <c r="L14" i="5" s="1"/>
  <c r="L15" i="5" s="1"/>
  <c r="L16" i="5" s="1"/>
  <c r="L17" i="5" s="1"/>
  <c r="L18" i="5" s="1"/>
  <c r="L19" i="5" s="1"/>
  <c r="L20" i="5" s="1"/>
  <c r="L21" i="5" s="1"/>
  <c r="L22" i="5" s="1"/>
  <c r="L23" i="5" s="1"/>
  <c r="L24" i="5" s="1"/>
  <c r="L25" i="5" s="1"/>
  <c r="L26" i="5" s="1"/>
  <c r="L27" i="5" s="1"/>
  <c r="L28" i="5" s="1"/>
  <c r="L29" i="5" s="1"/>
  <c r="L30" i="5" s="1"/>
  <c r="L31" i="5" s="1"/>
  <c r="L32" i="5" s="1"/>
  <c r="L33" i="5" s="1"/>
  <c r="L34" i="5" s="1"/>
  <c r="L35" i="5" s="1"/>
  <c r="L36" i="5" s="1"/>
  <c r="M8" i="5"/>
  <c r="M9" i="5" s="1"/>
  <c r="M10" i="5" s="1"/>
  <c r="M11" i="5" s="1"/>
  <c r="M12" i="5" s="1"/>
  <c r="M13" i="5" s="1"/>
  <c r="M14" i="5" s="1"/>
  <c r="M15" i="5" s="1"/>
  <c r="M16" i="5" s="1"/>
  <c r="M17" i="5" s="1"/>
  <c r="M18" i="5" s="1"/>
  <c r="M19" i="5" s="1"/>
  <c r="M20" i="5" s="1"/>
  <c r="M21" i="5" s="1"/>
  <c r="M22" i="5" s="1"/>
  <c r="M23" i="5" s="1"/>
  <c r="M24" i="5" s="1"/>
  <c r="M25" i="5" s="1"/>
  <c r="M26" i="5" s="1"/>
  <c r="M27" i="5" s="1"/>
  <c r="M28" i="5" s="1"/>
  <c r="M29" i="5" s="1"/>
  <c r="M30" i="5" s="1"/>
  <c r="M31" i="5" s="1"/>
  <c r="M32" i="5" s="1"/>
  <c r="M33" i="5" s="1"/>
  <c r="M34" i="5" s="1"/>
  <c r="M35" i="5" s="1"/>
  <c r="M36" i="5" s="1"/>
  <c r="L8" i="4"/>
  <c r="L9" i="4" s="1"/>
  <c r="L10" i="4" s="1"/>
  <c r="L11" i="4" s="1"/>
  <c r="L12" i="4" s="1"/>
  <c r="L13" i="4" s="1"/>
  <c r="L14" i="4" s="1"/>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C25" i="2"/>
  <c r="E41" i="9"/>
  <c r="L8" i="6"/>
  <c r="L9" i="6" s="1"/>
  <c r="L10" i="6" s="1"/>
  <c r="L11" i="6" s="1"/>
  <c r="L12" i="6" s="1"/>
  <c r="L13" i="6" s="1"/>
  <c r="L14" i="6" s="1"/>
  <c r="L15" i="6" s="1"/>
  <c r="L16" i="6" s="1"/>
  <c r="L17" i="6" s="1"/>
  <c r="L18" i="6" s="1"/>
  <c r="L19" i="6" s="1"/>
  <c r="L20" i="6" s="1"/>
  <c r="L21" i="6" s="1"/>
  <c r="L22" i="6" s="1"/>
  <c r="L23" i="6" s="1"/>
  <c r="L24" i="6" s="1"/>
  <c r="L25" i="6" s="1"/>
  <c r="L26" i="6" s="1"/>
  <c r="L27" i="6" s="1"/>
  <c r="L28" i="6" s="1"/>
  <c r="L29" i="6" s="1"/>
  <c r="L30" i="6" s="1"/>
  <c r="L31" i="6" s="1"/>
  <c r="L32" i="6" s="1"/>
  <c r="L33" i="6" s="1"/>
  <c r="L34" i="6" s="1"/>
  <c r="L35" i="6" s="1"/>
  <c r="L36" i="6" s="1"/>
  <c r="L37" i="6" s="1"/>
  <c r="L8" i="10"/>
  <c r="L9" i="10" s="1"/>
  <c r="L10" i="10" s="1"/>
  <c r="L11" i="10" s="1"/>
  <c r="L12" i="10" s="1"/>
  <c r="L13" i="10" s="1"/>
  <c r="L14" i="10" s="1"/>
  <c r="L15" i="10" s="1"/>
  <c r="L16" i="10" s="1"/>
  <c r="L17" i="10" s="1"/>
  <c r="L18" i="10" s="1"/>
  <c r="L19" i="10" s="1"/>
  <c r="L20" i="10" s="1"/>
  <c r="L21" i="10" s="1"/>
  <c r="L22" i="10" s="1"/>
  <c r="L23" i="10" s="1"/>
  <c r="L24" i="10" s="1"/>
  <c r="L25" i="10" s="1"/>
  <c r="L26" i="10" s="1"/>
  <c r="L27" i="10" s="1"/>
  <c r="L28" i="10" s="1"/>
  <c r="L29" i="10" s="1"/>
  <c r="L30" i="10" s="1"/>
  <c r="L31" i="10" s="1"/>
  <c r="L32" i="10" s="1"/>
  <c r="L33" i="10" s="1"/>
  <c r="L34" i="10" s="1"/>
  <c r="L35" i="10" s="1"/>
  <c r="L36" i="10" s="1"/>
  <c r="C24" i="2"/>
  <c r="E41" i="10"/>
  <c r="M8" i="11"/>
  <c r="M9" i="11" s="1"/>
  <c r="M10" i="11" s="1"/>
  <c r="M11" i="11" s="1"/>
  <c r="M12" i="11" s="1"/>
  <c r="M13" i="11" s="1"/>
  <c r="M14" i="11" s="1"/>
  <c r="M15" i="11" s="1"/>
  <c r="M16" i="11" s="1"/>
  <c r="M17" i="11" s="1"/>
  <c r="M18" i="11" s="1"/>
  <c r="M19" i="11" s="1"/>
  <c r="M20" i="11" s="1"/>
  <c r="M21" i="11" s="1"/>
  <c r="M22" i="11" s="1"/>
  <c r="M23" i="11" s="1"/>
  <c r="M24" i="11" s="1"/>
  <c r="M25" i="11" s="1"/>
  <c r="M26" i="11" s="1"/>
  <c r="M27" i="11" s="1"/>
  <c r="M28" i="11" s="1"/>
  <c r="M29" i="11" s="1"/>
  <c r="M30" i="11" s="1"/>
  <c r="M31" i="11" s="1"/>
  <c r="M32" i="11" s="1"/>
  <c r="M33" i="11" s="1"/>
  <c r="M34" i="11" s="1"/>
  <c r="M35" i="11" s="1"/>
  <c r="M36" i="11" s="1"/>
  <c r="M37" i="11" s="1"/>
  <c r="M8" i="15"/>
  <c r="M9" i="15" s="1"/>
  <c r="M10" i="15" s="1"/>
  <c r="M11" i="15" s="1"/>
  <c r="M12" i="15" s="1"/>
  <c r="M13" i="15" s="1"/>
  <c r="M14" i="15" s="1"/>
  <c r="M15" i="15" s="1"/>
  <c r="M16" i="15" s="1"/>
  <c r="M17" i="15" s="1"/>
  <c r="M18" i="15" s="1"/>
  <c r="M19" i="15" s="1"/>
  <c r="M20" i="15" s="1"/>
  <c r="M21" i="15" s="1"/>
  <c r="M22" i="15" s="1"/>
  <c r="M23" i="15" s="1"/>
  <c r="M24" i="15" s="1"/>
  <c r="M25" i="15" s="1"/>
  <c r="M26" i="15" s="1"/>
  <c r="M27" i="15" s="1"/>
  <c r="M28" i="15" s="1"/>
  <c r="M29" i="15" s="1"/>
  <c r="M30" i="15" s="1"/>
  <c r="M31" i="15" s="1"/>
  <c r="M32" i="15" s="1"/>
  <c r="M33" i="15" s="1"/>
  <c r="M34" i="15" s="1"/>
  <c r="M35" i="15" s="1"/>
  <c r="M36" i="15" s="1"/>
  <c r="E41" i="15"/>
  <c r="C31" i="2"/>
  <c r="L8" i="7"/>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40" i="7" s="1"/>
  <c r="C29" i="2"/>
  <c r="E41" i="5"/>
  <c r="M41" i="4"/>
  <c r="M8" i="4"/>
  <c r="M9" i="4" s="1"/>
  <c r="M10" i="4" s="1"/>
  <c r="M11" i="4" s="1"/>
  <c r="M12" i="4" s="1"/>
  <c r="M13" i="4" s="1"/>
  <c r="M14" i="4" s="1"/>
  <c r="M15" i="4" s="1"/>
  <c r="M16" i="4" s="1"/>
  <c r="M17" i="4" s="1"/>
  <c r="M18" i="4" s="1"/>
  <c r="M19" i="4" s="1"/>
  <c r="M20" i="4" s="1"/>
  <c r="M21" i="4" s="1"/>
  <c r="M22" i="4" s="1"/>
  <c r="M23" i="4" s="1"/>
  <c r="M24" i="4" s="1"/>
  <c r="M25" i="4" s="1"/>
  <c r="M26" i="4" s="1"/>
  <c r="M27" i="4" s="1"/>
  <c r="M28" i="4" s="1"/>
  <c r="M29" i="4" s="1"/>
  <c r="M30" i="4" s="1"/>
  <c r="M31" i="4" s="1"/>
  <c r="M32" i="4" s="1"/>
  <c r="M33" i="4" s="1"/>
  <c r="M34" i="4" s="1"/>
  <c r="M35" i="4" s="1"/>
  <c r="M36" i="4" s="1"/>
  <c r="M37" i="4" s="1"/>
  <c r="L8" i="9"/>
  <c r="L9" i="9" s="1"/>
  <c r="L10" i="9" s="1"/>
  <c r="L11" i="9" s="1"/>
  <c r="L12" i="9" s="1"/>
  <c r="L13" i="9" s="1"/>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M8" i="6"/>
  <c r="M9" i="6" s="1"/>
  <c r="M10" i="6" s="1"/>
  <c r="M11" i="6" s="1"/>
  <c r="M12" i="6" s="1"/>
  <c r="M13" i="6" s="1"/>
  <c r="M14" i="6" s="1"/>
  <c r="M15" i="6" s="1"/>
  <c r="M16" i="6" s="1"/>
  <c r="M17" i="6" s="1"/>
  <c r="M18" i="6" s="1"/>
  <c r="M19" i="6" s="1"/>
  <c r="M20" i="6" s="1"/>
  <c r="M21" i="6" s="1"/>
  <c r="M22" i="6" s="1"/>
  <c r="M23" i="6" s="1"/>
  <c r="M24" i="6" s="1"/>
  <c r="M25" i="6" s="1"/>
  <c r="M26" i="6" s="1"/>
  <c r="M27" i="6" s="1"/>
  <c r="M28" i="6" s="1"/>
  <c r="M29" i="6" s="1"/>
  <c r="M30" i="6" s="1"/>
  <c r="M31" i="6" s="1"/>
  <c r="M32" i="6" s="1"/>
  <c r="M33" i="6" s="1"/>
  <c r="M34" i="6" s="1"/>
  <c r="M35" i="6" s="1"/>
  <c r="M36" i="6" s="1"/>
  <c r="M37" i="6" s="1"/>
  <c r="C28" i="2"/>
  <c r="E41" i="6"/>
  <c r="M8" i="10"/>
  <c r="M9" i="10" s="1"/>
  <c r="M10" i="10" s="1"/>
  <c r="M11" i="10" s="1"/>
  <c r="M12" i="10" s="1"/>
  <c r="M13" i="10" s="1"/>
  <c r="M14" i="10" s="1"/>
  <c r="M15" i="10" s="1"/>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M36" i="10" s="1"/>
  <c r="M41" i="12"/>
  <c r="M41" i="14"/>
  <c r="M40" i="12"/>
  <c r="M41" i="9" l="1"/>
  <c r="M40" i="14"/>
  <c r="M41" i="10"/>
  <c r="M41" i="6"/>
  <c r="M40" i="9"/>
  <c r="M41" i="15"/>
  <c r="M41" i="11"/>
  <c r="M40" i="10"/>
  <c r="M40" i="6"/>
  <c r="M40" i="4"/>
  <c r="M41" i="5"/>
  <c r="M40" i="5"/>
  <c r="L41" i="7"/>
  <c r="M40" i="15"/>
  <c r="M40" i="11"/>
</calcChain>
</file>

<file path=xl/comments1.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Previous Year End</t>
        </r>
        <r>
          <rPr>
            <sz val="9"/>
            <color indexed="81"/>
            <rFont val="Tahoma"/>
            <family val="2"/>
          </rPr>
          <t xml:space="preserve"> - Manually enter the year end total here from December 31st.</t>
        </r>
      </text>
    </comment>
  </commentList>
</comments>
</file>

<file path=xl/comments10.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Record the daily tank gauge or dipstick reading for the product or tank.  At the beginning of each month, the Closing Physical Inventory on your previous month, will be carried over into this column as your opening entry.  January will start at Zero.</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11.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Record the daily tank gauge or dipstick reading for the product or tank.  At the beginning of each month, the Closing Physical Inventory on your previous month, will be carried over into this column as your opening entry.  January will start at Zero.</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12.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Record the daily tank gauge or dipstick reading for the product or tank.  At the beginning of each month, the Closing Physical Inventory on your previous month, will be carried over into this column as your opening entry.  January will start at Zero.</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2.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3.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4.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5.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6.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xml:space="preserve">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7.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 xml:space="preserve">Record the daily tank gauge or dipstick reading for the product or tank.  At the beginning of each month, the Closing Physical Inventory on your previous month, will be carried over into this column as your opening entry. </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8.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Record the daily tank gauge or dipstick reading for the product or tank.  At the beginning of each month, the Closing Physical Inventory on your previous month, will be carried over into this column as your opening entry.  January will start at Zero.</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comments9.xml><?xml version="1.0" encoding="utf-8"?>
<comments xmlns="http://schemas.openxmlformats.org/spreadsheetml/2006/main">
  <authors>
    <author>Mardero, Claudette (SD)</author>
  </authors>
  <commentList>
    <comment ref="B2" authorId="0" shapeId="0">
      <text>
        <r>
          <rPr>
            <b/>
            <sz val="9"/>
            <color indexed="81"/>
            <rFont val="Tahoma"/>
            <family val="2"/>
          </rPr>
          <t xml:space="preserve">Business Name </t>
        </r>
        <r>
          <rPr>
            <sz val="9"/>
            <color indexed="81"/>
            <rFont val="Tahoma"/>
            <family val="2"/>
          </rPr>
          <t>is entered on the Monthly Summary tab</t>
        </r>
        <r>
          <rPr>
            <sz val="9"/>
            <color indexed="81"/>
            <rFont val="Tahoma"/>
            <family val="2"/>
          </rPr>
          <t xml:space="preserve">
</t>
        </r>
      </text>
    </comment>
    <comment ref="C3" authorId="0" shapeId="0">
      <text>
        <r>
          <rPr>
            <b/>
            <sz val="9"/>
            <color indexed="81"/>
            <rFont val="Tahoma"/>
            <family val="2"/>
          </rPr>
          <t xml:space="preserve">Year </t>
        </r>
        <r>
          <rPr>
            <sz val="9"/>
            <color indexed="81"/>
            <rFont val="Tahoma"/>
            <family val="2"/>
          </rPr>
          <t xml:space="preserve">is entered in the Monthly Summary tab.
</t>
        </r>
      </text>
    </comment>
    <comment ref="B4" authorId="0" shapeId="0">
      <text>
        <r>
          <rPr>
            <b/>
            <sz val="9"/>
            <color indexed="81"/>
            <rFont val="Tahoma"/>
            <family val="2"/>
          </rPr>
          <t xml:space="preserve">Product </t>
        </r>
        <r>
          <rPr>
            <sz val="9"/>
            <color indexed="81"/>
            <rFont val="Tahoma"/>
            <family val="2"/>
          </rPr>
          <t>is entered in the Monthly Summary tab</t>
        </r>
      </text>
    </comment>
    <comment ref="F4" authorId="0" shapeId="0">
      <text>
        <r>
          <rPr>
            <b/>
            <sz val="9"/>
            <color indexed="81"/>
            <rFont val="Tahoma"/>
            <family val="2"/>
          </rPr>
          <t xml:space="preserve">Tank </t>
        </r>
        <r>
          <rPr>
            <sz val="9"/>
            <color indexed="81"/>
            <rFont val="Tahoma"/>
            <family val="2"/>
          </rPr>
          <t>is entered in the Monthly Summary tab.</t>
        </r>
      </text>
    </comment>
    <comment ref="C5" authorId="0" shapeId="0">
      <text>
        <r>
          <rPr>
            <sz val="9"/>
            <color indexed="81"/>
            <rFont val="Tahoma"/>
            <family val="2"/>
          </rPr>
          <t xml:space="preserve">Record the amount of product received from the truck as stated on the product delivery receipt.  If your site is closed on weekends or holidays, do not record information in this field. Please see the </t>
        </r>
        <r>
          <rPr>
            <b/>
            <sz val="9"/>
            <color indexed="81"/>
            <rFont val="Tahoma"/>
            <family val="2"/>
          </rPr>
          <t>Temperature Compensation Tab</t>
        </r>
        <r>
          <rPr>
            <sz val="9"/>
            <color indexed="81"/>
            <rFont val="Tahoma"/>
            <family val="2"/>
          </rPr>
          <t xml:space="preserve"> in order to decide which value to use from the product delivery receipt.</t>
        </r>
      </text>
    </comment>
    <comment ref="D5" authorId="0" shapeId="0">
      <text>
        <r>
          <rPr>
            <sz val="9"/>
            <color indexed="81"/>
            <rFont val="Tahoma"/>
            <family val="2"/>
          </rPr>
          <t>Record daily pump meter readings at the end of the day.  If your site is closed on weekends or holidays, do not record information in this field.</t>
        </r>
      </text>
    </comment>
    <comment ref="F5" authorId="0" shapeId="0">
      <text>
        <r>
          <rPr>
            <sz val="9"/>
            <color indexed="81"/>
            <rFont val="Tahoma"/>
            <family val="2"/>
          </rPr>
          <t>Record the daily tank gauge or dipstick reading for the product or tank.  At the beginning of each month, the Closing Physical Inventory on your previous month, will be carried over into this column as your opening entry.  January will start at Zero.</t>
        </r>
      </text>
    </comment>
    <comment ref="N5" authorId="0" shapeId="0">
      <text>
        <r>
          <rPr>
            <sz val="9"/>
            <color indexed="81"/>
            <rFont val="Tahoma"/>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text>
    </comment>
    <comment ref="O5" authorId="0" shapeId="0">
      <text>
        <r>
          <rPr>
            <sz val="9"/>
            <color indexed="81"/>
            <rFont val="Tahoma"/>
            <family val="2"/>
          </rPr>
          <t>Record the amount of water detected from the daily water dip.  The result must be recorded even if it is zero.</t>
        </r>
      </text>
    </comment>
    <comment ref="F6" authorId="0" shapeId="0">
      <text>
        <r>
          <rPr>
            <b/>
            <sz val="9"/>
            <color indexed="81"/>
            <rFont val="Tahoma"/>
            <family val="2"/>
          </rPr>
          <t>Carried Over</t>
        </r>
        <r>
          <rPr>
            <sz val="9"/>
            <color indexed="81"/>
            <rFont val="Tahoma"/>
            <family val="2"/>
          </rPr>
          <t>, from previous month</t>
        </r>
      </text>
    </comment>
    <comment ref="I6" authorId="0" shapeId="0">
      <text>
        <r>
          <rPr>
            <b/>
            <sz val="9"/>
            <color indexed="81"/>
            <rFont val="Tahoma"/>
            <family val="2"/>
          </rPr>
          <t>Carried Over</t>
        </r>
        <r>
          <rPr>
            <sz val="9"/>
            <color indexed="81"/>
            <rFont val="Tahoma"/>
            <family val="2"/>
          </rPr>
          <t>, from previous month</t>
        </r>
      </text>
    </comment>
  </commentList>
</comments>
</file>

<file path=xl/sharedStrings.xml><?xml version="1.0" encoding="utf-8"?>
<sst xmlns="http://schemas.openxmlformats.org/spreadsheetml/2006/main" count="423" uniqueCount="100">
  <si>
    <t>MONTHLY FUEL INVENTORY RECONCILIATION REPORT</t>
  </si>
  <si>
    <t xml:space="preserve">Date:  </t>
  </si>
  <si>
    <t>Tank:</t>
  </si>
  <si>
    <t>Day</t>
  </si>
  <si>
    <t>Opening
Inventory</t>
  </si>
  <si>
    <t>Delivery</t>
  </si>
  <si>
    <t>Closing Physical Inventory</t>
  </si>
  <si>
    <t>Variance  Month to Date</t>
  </si>
  <si>
    <t>Variance 
 Year to Date</t>
  </si>
  <si>
    <t>Days (-) Consecutive</t>
  </si>
  <si>
    <t>Days (-)
Month to Date</t>
  </si>
  <si>
    <t>Notification</t>
  </si>
  <si>
    <t>Water Readings</t>
  </si>
  <si>
    <t>Carryforward Summary Info:</t>
  </si>
  <si>
    <t>Monthly Variance:</t>
  </si>
  <si>
    <t>Are there 5 consecutive days of unexplained losses?</t>
  </si>
  <si>
    <t>Is my monthly variance greater .5%?</t>
  </si>
  <si>
    <t>Are there 18 days in the month of unexplained losses?</t>
  </si>
  <si>
    <t>January</t>
  </si>
  <si>
    <t>February</t>
  </si>
  <si>
    <t>March</t>
  </si>
  <si>
    <t>April</t>
  </si>
  <si>
    <t>May</t>
  </si>
  <si>
    <t>June</t>
  </si>
  <si>
    <t>July</t>
  </si>
  <si>
    <t>August</t>
  </si>
  <si>
    <t>September</t>
  </si>
  <si>
    <t>October</t>
  </si>
  <si>
    <t>November</t>
  </si>
  <si>
    <t>December</t>
  </si>
  <si>
    <t>Monthly Summary</t>
  </si>
  <si>
    <t>Product:</t>
  </si>
  <si>
    <t>Storage capacity:</t>
  </si>
  <si>
    <t>Total Sales
Month to Date</t>
  </si>
  <si>
    <t>Business Name:</t>
  </si>
  <si>
    <t>Address:</t>
  </si>
  <si>
    <t>Year</t>
  </si>
  <si>
    <r>
      <t xml:space="preserve">OVERVIEW:  
</t>
    </r>
    <r>
      <rPr>
        <sz val="10"/>
        <rFont val="Arial"/>
        <family val="2"/>
      </rPr>
      <t>This workbook file is designed to assist facility operators in their monthly fuel reconciliations by Tank.</t>
    </r>
  </si>
  <si>
    <r>
      <t xml:space="preserve">MONTHLY WORKSHEET INSTRUCTIONS:
</t>
    </r>
    <r>
      <rPr>
        <sz val="10"/>
        <rFont val="Arial"/>
        <family val="2"/>
      </rPr>
      <t xml:space="preserve">Users are required to complete information in the following cells or columns. </t>
    </r>
  </si>
  <si>
    <r>
      <t>WATER READINGS</t>
    </r>
    <r>
      <rPr>
        <sz val="10"/>
        <rFont val="Arial"/>
        <family val="2"/>
      </rPr>
      <t>:  Record the amount of water detected from the daily water dip.  The result must be recorded even if it is zero.</t>
    </r>
  </si>
  <si>
    <r>
      <t xml:space="preserve">NOTIFICATION:  </t>
    </r>
    <r>
      <rPr>
        <sz val="10"/>
        <rFont val="Arial"/>
        <family val="2"/>
      </rPr>
      <t xml:space="preserve">If you have any unexplained product losses or excessive daily variations that are greater than normal, have you investigated this further and notified the proper authorities if necessary?  If you have variations in the daily inventory records and suspect a leak, make the following checks:  Ensure that information from receipts or delivery slips are accurately recorded, check for arithmetic errors, (ie. a product reading incorrectly entered) and examine locks on pumps and fill pipes for signs of theft.  If none of these checks indicate a problem, the most likely causes are inaccurate pump metering or else a slow leak in the piping or underground tank which may progressively be getting worse.  </t>
    </r>
  </si>
  <si>
    <r>
      <t xml:space="preserve">VARIANCE Month to Date:  </t>
    </r>
    <r>
      <rPr>
        <sz val="10"/>
        <rFont val="Arial"/>
        <family val="2"/>
      </rPr>
      <t>Calculates the accumulated product shortages for the current month.</t>
    </r>
  </si>
  <si>
    <r>
      <t xml:space="preserve">PURCHASES Month to Date:  </t>
    </r>
    <r>
      <rPr>
        <sz val="10"/>
        <rFont val="Arial"/>
        <family val="2"/>
      </rPr>
      <t>Provides a total for the product purchased during the current month.</t>
    </r>
  </si>
  <si>
    <r>
      <t xml:space="preserve">DAYS (-) CONSECUTIVE:  </t>
    </r>
    <r>
      <rPr>
        <sz val="10"/>
        <rFont val="Arial"/>
        <family val="2"/>
      </rPr>
      <t xml:space="preserve">This column is programmed to look for any </t>
    </r>
    <r>
      <rPr>
        <b/>
        <sz val="10"/>
        <rFont val="Arial"/>
        <family val="2"/>
      </rPr>
      <t>5 consecutive days</t>
    </r>
    <r>
      <rPr>
        <sz val="10"/>
        <rFont val="Arial"/>
        <family val="2"/>
      </rPr>
      <t xml:space="preserve"> of product shortages during the month.  If 5 days are calculated the column will appear highlighted in </t>
    </r>
    <r>
      <rPr>
        <b/>
        <sz val="10"/>
        <color indexed="53"/>
        <rFont val="Arial"/>
        <family val="2"/>
      </rPr>
      <t>Orange</t>
    </r>
    <r>
      <rPr>
        <sz val="10"/>
        <color indexed="52"/>
        <rFont val="Arial"/>
        <family val="2"/>
      </rPr>
      <t xml:space="preserve"> </t>
    </r>
    <r>
      <rPr>
        <sz val="10"/>
        <rFont val="Arial"/>
        <family val="2"/>
      </rPr>
      <t>to alert the user to watch their inventory closely.</t>
    </r>
    <r>
      <rPr>
        <sz val="10"/>
        <color indexed="52"/>
        <rFont val="Arial"/>
        <family val="2"/>
      </rPr>
      <t xml:space="preserve">  </t>
    </r>
    <r>
      <rPr>
        <sz val="10"/>
        <rFont val="Arial"/>
        <family val="2"/>
      </rPr>
      <t/>
    </r>
  </si>
  <si>
    <r>
      <t xml:space="preserve">DAYS (-) Month to Date:  </t>
    </r>
    <r>
      <rPr>
        <sz val="10"/>
        <rFont val="Arial"/>
        <family val="2"/>
      </rPr>
      <t xml:space="preserve">This column is programmed to count for any 18 days of product shortages during the month.  If 18 days are calculated the column will appear highlighted in </t>
    </r>
    <r>
      <rPr>
        <b/>
        <sz val="10"/>
        <color indexed="53"/>
        <rFont val="Arial"/>
        <family val="2"/>
      </rPr>
      <t>Orange</t>
    </r>
    <r>
      <rPr>
        <b/>
        <sz val="10"/>
        <rFont val="Arial"/>
        <family val="2"/>
      </rPr>
      <t xml:space="preserve"> </t>
    </r>
    <r>
      <rPr>
        <sz val="10"/>
        <rFont val="Arial"/>
        <family val="2"/>
      </rPr>
      <t xml:space="preserve">to alert the user to watch their inventory closely.  </t>
    </r>
  </si>
  <si>
    <t>TEMPERATURE COMPENSATION</t>
  </si>
  <si>
    <t>Temperature Compensation Pumps</t>
  </si>
  <si>
    <t>·For your system to work and your inventory books to be done correctly, your pumps, the product that is delivered to your tanks and the product in your tank(s) must be temperature compensated.</t>
  </si>
  <si>
    <t xml:space="preserve">·The product in your tank(s) should be temperature compensated at the same time as your daily dip your tank(s), unless you have automatic dipping equipment. </t>
  </si>
  <si>
    <t>~In that case your automatic dipping equipment would provide temperature readings as well.</t>
  </si>
  <si>
    <t>~In the case of manual dipping you would lower a petroleum resistant thermometer into the tank.  The temerature of your product should be taken 12 to 18 inches from the bottom of your tank.</t>
  </si>
  <si>
    <t>Non-Temperature Compensated Pumps</t>
  </si>
  <si>
    <r>
      <t xml:space="preserve">If you do not have temperature compensated pumps, the only requirement would be to make sure that when product is delivered to your tank(s) only the </t>
    </r>
    <r>
      <rPr>
        <u/>
        <sz val="12"/>
        <rFont val="Times New Roman"/>
        <family val="1"/>
      </rPr>
      <t>non-temperature compensated volume</t>
    </r>
    <r>
      <rPr>
        <sz val="12"/>
        <rFont val="Times New Roman"/>
        <family val="1"/>
      </rPr>
      <t xml:space="preserve"> on the bill of lading is used.  This volume is then added to column C (Delivery) under Daily Inventory Balance Record.</t>
    </r>
  </si>
  <si>
    <t>CONVERSION CHART FOR TEMPATURE CORRECTION</t>
  </si>
  <si>
    <t>TEMPERATURE CORRECTION CHART:  1</t>
  </si>
  <si>
    <t>DESCRIPTION:  GASOLINE</t>
  </si>
  <si>
    <t>Deg. C</t>
  </si>
  <si>
    <t>Factor</t>
  </si>
  <si>
    <t>TEMPERATURE CORRECTION CHART:  2</t>
  </si>
  <si>
    <t>DESCRIPTION:  DIESEL</t>
  </si>
  <si>
    <t>This sheet is intentionally left blanks for your notes</t>
  </si>
  <si>
    <r>
      <t>MONTHLY VARIANCE</t>
    </r>
    <r>
      <rPr>
        <sz val="10"/>
        <rFont val="Arial"/>
        <family val="2"/>
      </rPr>
      <t>:  Your calculated monthly variance will appear in Cell E40. (Total from Monthly Variances divided by Total Sales during the month X 100)</t>
    </r>
  </si>
  <si>
    <r>
      <t>Cells E41, M40, M41:</t>
    </r>
    <r>
      <rPr>
        <sz val="10"/>
        <rFont val="Arial"/>
        <family val="2"/>
      </rPr>
      <t xml:space="preserve">  At month end, part of your inventory procedures must include a check for product shortages occurring during 5 consecutive or any 18 days within the month.  Patterns of product losses such as these could be warning signs that should be further investigated.  Monthly variances of .5% or greater over several consecutive months could be a sign of a leaking tank.</t>
    </r>
  </si>
  <si>
    <r>
      <t xml:space="preserve">Manitoba Conservation's Petroleum Storage regulation, MR 188/2001:
</t>
    </r>
    <r>
      <rPr>
        <sz val="10"/>
        <rFont val="Arial"/>
        <family val="2"/>
      </rPr>
      <t>The section at the bottom of the worksheet comprised of Cells E40, E41, M40, M41 are pre-programmed to summarize information and perform the necessary checks on your inventory as required by the Manitoba Conservation's Petroleum Storage regulation, MR 188/2001.</t>
    </r>
  </si>
  <si>
    <r>
      <t>CALCULATIONS PERFORMED BY THIS SPREADSHEET</t>
    </r>
    <r>
      <rPr>
        <sz val="10"/>
        <rFont val="Arial"/>
        <family val="2"/>
      </rPr>
      <t>:The following columns are pre-programmed to perform the necessary calculations to complete the monthly reconciliation requirements.  Except for Cell I6, no information is required to be entered into these columns.  Information in the Variance columns should be reviewed daily to determine possibilities for the occurrance of product shortages.</t>
    </r>
  </si>
  <si>
    <r>
      <t xml:space="preserve">VARIANCE Year to Date:  </t>
    </r>
    <r>
      <rPr>
        <sz val="10"/>
        <rFont val="Arial"/>
        <family val="2"/>
      </rPr>
      <t xml:space="preserve">Calculates the accumulated product shortages for the year to date.  At the beginning of each month in </t>
    </r>
    <r>
      <rPr>
        <b/>
        <sz val="10"/>
        <rFont val="Arial"/>
        <family val="2"/>
      </rPr>
      <t>Cell I6</t>
    </r>
    <r>
      <rPr>
        <sz val="10"/>
        <rFont val="Arial"/>
        <family val="2"/>
      </rPr>
      <t xml:space="preserve"> record the amount shown in Cell I38 from the previous month.</t>
    </r>
  </si>
  <si>
    <t>REMEMBER:  Check out possible reasons for discrepancies in the reconciliation, ie. theft of product, pumps requiring calibration, delivery errors or leaks.  If the figures are accurate and a pattern of shortages is occurring, you must contact your regional Environment Officer.</t>
  </si>
  <si>
    <t>% Loss of Product by Meter Sales</t>
  </si>
  <si>
    <t xml:space="preserve">The Less of Column E or F         </t>
  </si>
  <si>
    <t>Daily Sales Volume [Meter Sales]</t>
  </si>
  <si>
    <t>Book Inventory [Inventory Should Be]</t>
  </si>
  <si>
    <t>Inventory Variance Today
(+/-)</t>
  </si>
  <si>
    <r>
      <t>NOTE:</t>
    </r>
    <r>
      <rPr>
        <sz val="12"/>
        <rFont val="Times New Roman"/>
        <family val="1"/>
      </rPr>
      <t xml:space="preserve">    The failure to temperature compensate your product in your tank(s) can create errors in your inventory books.</t>
    </r>
  </si>
  <si>
    <t>·When product is delivered to your tank(s) make sure that the temperature compensation volume on your bill of lading is used.  This volume is then added to column C (Deliveries).</t>
  </si>
  <si>
    <t>Your dispensing pump(s) are converted to temperature compensation by a contractor.  The conversion is a hardware change.</t>
  </si>
  <si>
    <t>·Make sure you read the temperature compensated meter reading on your pump(s).  The reading on your pump(s) is then added to column D [Daily Sales Volume (Meter Sales)].</t>
  </si>
  <si>
    <t>[From       Dec 31]</t>
  </si>
  <si>
    <t>~Once the temperature is obtained from the product in your tank(s) you would use the conversion chart to get a temperature correction factor.  This factor is then multipled by the volume in your tank to get your temperature compensated volume.  This temperature compensated volume is then added to column F (Closing Physical Inventory).</t>
  </si>
  <si>
    <t>MONTHLY FUEL INVENTORY  WORKBOOK INSTRUCTIONS</t>
  </si>
  <si>
    <r>
      <t xml:space="preserve">GETTING STARTED: 
</t>
    </r>
    <r>
      <rPr>
        <sz val="10"/>
        <rFont val="Arial"/>
        <family val="2"/>
      </rPr>
      <t xml:space="preserve">Before using this file you should create a copy of this file and rename it to reflect the </t>
    </r>
    <r>
      <rPr>
        <b/>
        <sz val="10"/>
        <rFont val="Arial"/>
        <family val="2"/>
      </rPr>
      <t>Tank</t>
    </r>
    <r>
      <rPr>
        <sz val="10"/>
        <rFont val="Arial"/>
        <family val="2"/>
      </rPr>
      <t xml:space="preserve"> which you are reconciling. Remember, 1 inventory record for </t>
    </r>
    <r>
      <rPr>
        <b/>
        <sz val="10"/>
        <rFont val="Arial"/>
        <family val="2"/>
      </rPr>
      <t xml:space="preserve">each tank.  </t>
    </r>
    <r>
      <rPr>
        <sz val="10"/>
        <rFont val="Arial"/>
        <family val="2"/>
      </rPr>
      <t>2 or more tanks cannot be combined on this form.</t>
    </r>
  </si>
  <si>
    <r>
      <t xml:space="preserve">BOOK INVENTORY [Inventory Should Be]:  </t>
    </r>
    <r>
      <rPr>
        <sz val="10"/>
        <rFont val="Arial"/>
        <family val="2"/>
      </rPr>
      <t>Is calculated by taking your opening inventory plus any purchases, less any sales which have been recorded for the day.</t>
    </r>
  </si>
  <si>
    <r>
      <t xml:space="preserve">INVENTORY VARIANCE TODAY:  </t>
    </r>
    <r>
      <rPr>
        <sz val="10"/>
        <rFont val="Arial"/>
        <family val="2"/>
      </rPr>
      <t>The worksheet compares information shown in the Book Inventory versus Closing Physical Inventory.  Theoretically, these two values should be the same, however in reality, they rarely are and are calculated as product overages or shortages in this column.</t>
    </r>
  </si>
  <si>
    <r>
      <t xml:space="preserve">TOTAL SALES Month to Date:  </t>
    </r>
    <r>
      <rPr>
        <sz val="10"/>
        <rFont val="Arial"/>
        <family val="2"/>
      </rPr>
      <t xml:space="preserve">Totals the current product sales for the month.  Your total sales at month end is used to calculate your </t>
    </r>
    <r>
      <rPr>
        <b/>
        <sz val="10"/>
        <rFont val="Arial"/>
        <family val="2"/>
      </rPr>
      <t xml:space="preserve">Monthly Variance </t>
    </r>
    <r>
      <rPr>
        <sz val="10"/>
        <rFont val="Arial"/>
        <family val="2"/>
      </rPr>
      <t>for the month as summarized in the Table within the "Monthly Summaries" tab on the bottom of the spreadsheet.</t>
    </r>
  </si>
  <si>
    <t>TEMPERATURE &amp;</t>
  </si>
  <si>
    <t>NON-TEMPERATURE COMPENSATED PUMPS</t>
  </si>
  <si>
    <t>Total Monthly Deliveries</t>
  </si>
  <si>
    <t>% Loss of Product by Tank Volume</t>
  </si>
  <si>
    <t>litres</t>
  </si>
  <si>
    <t>This spreadsheet is provided as a guide.  The user of this spreadsheet is responsible for ensuring the data and calculations are correct.</t>
  </si>
  <si>
    <t xml:space="preserve">January </t>
  </si>
  <si>
    <t>In the Monthly Summary Tab</t>
  </si>
  <si>
    <t>In each individual Month</t>
  </si>
  <si>
    <t>Enter the daily information in the yellow cells. Descriptions of the columns can be found in the red comments on each column</t>
  </si>
  <si>
    <r>
      <t>DAILY SALES VOLUME [Meter Sales]:</t>
    </r>
    <r>
      <rPr>
        <sz val="10"/>
        <rFont val="Arial"/>
        <family val="2"/>
      </rPr>
      <t xml:space="preserve">  Record daily pump meter readings at the end of the day.  If your site is closed on weekends or holidays, do not record information in this field.</t>
    </r>
  </si>
  <si>
    <r>
      <t xml:space="preserve">DELIVERY: </t>
    </r>
    <r>
      <rPr>
        <sz val="10"/>
        <rFont val="Arial"/>
        <family val="2"/>
      </rPr>
      <t xml:space="preserve">Record the amount of product received from the truck as stated on the product delivery receipt.  If your site is closed on weekends or holidays, do not record information in this field. Please see the </t>
    </r>
    <r>
      <rPr>
        <b/>
        <sz val="10"/>
        <rFont val="Arial"/>
        <family val="2"/>
      </rPr>
      <t>Temperature Compensation Tab</t>
    </r>
    <r>
      <rPr>
        <sz val="10"/>
        <rFont val="Arial"/>
        <family val="2"/>
      </rPr>
      <t xml:space="preserve"> in order to decide which value to use from the product delivery receipt.</t>
    </r>
  </si>
  <si>
    <r>
      <t xml:space="preserve">VARIANCE TO DATE: </t>
    </r>
    <r>
      <rPr>
        <sz val="10"/>
        <rFont val="Arial"/>
        <family val="2"/>
      </rPr>
      <t xml:space="preserve">Manually enter the Previous Year End amount in the </t>
    </r>
    <r>
      <rPr>
        <b/>
        <sz val="10"/>
        <rFont val="Arial"/>
        <family val="2"/>
      </rPr>
      <t>January Tab</t>
    </r>
    <r>
      <rPr>
        <sz val="10"/>
        <rFont val="Arial"/>
        <family val="2"/>
      </rPr>
      <t>.</t>
    </r>
  </si>
  <si>
    <r>
      <t>CLOSING PHYSICAL INVENTORY</t>
    </r>
    <r>
      <rPr>
        <sz val="10"/>
        <rFont val="Arial"/>
        <family val="2"/>
      </rPr>
      <t xml:space="preserve">:  Record the daily tank gauge or dipstick reading for the product or tank.  At the beginning of each month, the Closing Physical Inventory on your previous month, will be carried over into this column as your opening entry.  Manually Enter the Previous Year End in the </t>
    </r>
    <r>
      <rPr>
        <b/>
        <sz val="10"/>
        <rFont val="Arial"/>
        <family val="2"/>
      </rPr>
      <t>January Tab.</t>
    </r>
  </si>
  <si>
    <r>
      <t>Enter the</t>
    </r>
    <r>
      <rPr>
        <b/>
        <sz val="10"/>
        <rFont val="Arial"/>
        <family val="2"/>
      </rPr>
      <t xml:space="preserve"> Business Name, Address, Product, Tank, Storage Capacity </t>
    </r>
    <r>
      <rPr>
        <sz val="10"/>
        <rFont val="Arial"/>
        <family val="2"/>
      </rPr>
      <t xml:space="preserve">and </t>
    </r>
    <r>
      <rPr>
        <b/>
        <sz val="10"/>
        <rFont val="Arial"/>
        <family val="2"/>
      </rPr>
      <t>Year</t>
    </r>
    <r>
      <rPr>
        <sz val="10"/>
        <rFont val="Arial"/>
        <family val="2"/>
      </rPr>
      <t xml:space="preserve"> in this tab.  The data you enter here will be copied to the monthly sheets.</t>
    </r>
  </si>
  <si>
    <r>
      <t>The workbook has individual worksheets formatted for each month which are displayed on the folder tabs seen at the bottom of your sceen. Users are only required to fill in columns in yellow shaded areas  (</t>
    </r>
    <r>
      <rPr>
        <b/>
        <sz val="10"/>
        <rFont val="Arial"/>
        <family val="2"/>
      </rPr>
      <t>Deliveries, Meter Sales, Closing Physical Inventory, Notification and Water Readings),</t>
    </r>
    <r>
      <rPr>
        <sz val="10"/>
        <rFont val="Arial"/>
        <family val="2"/>
      </rPr>
      <t xml:space="preserve"> one cell shaded in yellow </t>
    </r>
    <r>
      <rPr>
        <u/>
        <sz val="10"/>
        <rFont val="Arial"/>
        <family val="2"/>
      </rPr>
      <t>for January only</t>
    </r>
    <r>
      <rPr>
        <sz val="10"/>
        <rFont val="Arial"/>
        <family val="2"/>
      </rPr>
      <t xml:space="preserve"> (</t>
    </r>
    <r>
      <rPr>
        <b/>
        <sz val="10"/>
        <rFont val="Arial"/>
        <family val="2"/>
      </rPr>
      <t>Closing Physical Inventory - cell F6)</t>
    </r>
    <r>
      <rPr>
        <sz val="10"/>
        <rFont val="Arial"/>
        <family val="2"/>
      </rPr>
      <t xml:space="preserve">.  Any areas shaded in pink are merely to bring your attention to them.
The remainder of the worksheet is programmed to perform the calculations needed to complete your inventory reconciliation.  The bottom of the sheet contains summary information to calculate your product variance for the month and also record if you have 5 consecutive or 18 day product losses within the month as required by the Department of Conservation's Petroleum Storage regulation, MR 188/2001. </t>
    </r>
  </si>
  <si>
    <r>
      <t xml:space="preserve">Under </t>
    </r>
    <r>
      <rPr>
        <b/>
        <sz val="10"/>
        <rFont val="Arial"/>
        <family val="2"/>
      </rPr>
      <t>File Menu</t>
    </r>
    <r>
      <rPr>
        <sz val="10"/>
        <rFont val="Arial"/>
        <family val="2"/>
      </rPr>
      <t xml:space="preserve"> choose </t>
    </r>
    <r>
      <rPr>
        <b/>
        <sz val="10"/>
        <rFont val="Arial"/>
        <family val="2"/>
      </rPr>
      <t>Save As</t>
    </r>
    <r>
      <rPr>
        <sz val="10"/>
        <rFont val="Arial"/>
        <family val="2"/>
      </rPr>
      <t xml:space="preserve">, select </t>
    </r>
    <r>
      <rPr>
        <b/>
        <sz val="10"/>
        <rFont val="Arial"/>
        <family val="2"/>
      </rPr>
      <t xml:space="preserve">Save in </t>
    </r>
    <r>
      <rPr>
        <sz val="10"/>
        <rFont val="Arial"/>
        <family val="2"/>
      </rPr>
      <t xml:space="preserve">and browse for the directory where you wish to store the file on your computer, select </t>
    </r>
    <r>
      <rPr>
        <b/>
        <sz val="10"/>
        <rFont val="Arial"/>
        <family val="2"/>
      </rPr>
      <t>File Name</t>
    </r>
    <r>
      <rPr>
        <sz val="10"/>
        <rFont val="Arial"/>
        <family val="2"/>
      </rPr>
      <t xml:space="preserve"> and type in the name in which you wish to rename your working file.  [e.g. "2020-Diesel Tank"]. Select </t>
    </r>
    <r>
      <rPr>
        <b/>
        <sz val="10"/>
        <rFont val="Arial"/>
        <family val="2"/>
      </rPr>
      <t xml:space="preserve">Save.  </t>
    </r>
    <r>
      <rPr>
        <sz val="10"/>
        <rFont val="Arial"/>
        <family val="2"/>
      </rPr>
      <t>You now have a file renamed and saved in which you can record your reconciliation entries.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</si>
</sst>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0.0000"/>
  </numFmts>
  <fonts count="38" x14ac:knownFonts="1">
    <font>
      <sz val="10"/>
      <name val="Arial"/>
    </font>
    <font>
      <sz val="10"/>
      <name val="Arial"/>
      <family val="2"/>
    </font>
    <font>
      <b/>
      <sz val="12"/>
      <name val="Arial"/>
      <family val="2"/>
    </font>
    <font>
      <b/>
      <sz val="9"/>
      <name val="Arial"/>
      <family val="2"/>
    </font>
    <font>
      <sz val="9"/>
      <name val="Arial"/>
      <family val="2"/>
    </font>
    <font>
      <sz val="8"/>
      <name val="Arial"/>
      <family val="2"/>
    </font>
    <font>
      <b/>
      <sz val="10"/>
      <name val="Arial"/>
      <family val="2"/>
    </font>
    <font>
      <sz val="16"/>
      <name val="Arial"/>
      <family val="2"/>
    </font>
    <font>
      <u/>
      <sz val="10"/>
      <name val="Arial"/>
      <family val="2"/>
    </font>
    <font>
      <sz val="8"/>
      <name val="Arial"/>
      <family val="2"/>
    </font>
    <font>
      <b/>
      <sz val="11"/>
      <name val="Arial"/>
      <family val="2"/>
    </font>
    <font>
      <b/>
      <sz val="10"/>
      <color indexed="53"/>
      <name val="Arial"/>
      <family val="2"/>
    </font>
    <font>
      <sz val="10"/>
      <color indexed="52"/>
      <name val="Arial"/>
      <family val="2"/>
    </font>
    <font>
      <b/>
      <u/>
      <sz val="16"/>
      <name val="Times New Roman"/>
      <family val="1"/>
    </font>
    <font>
      <b/>
      <sz val="14"/>
      <name val="Times New Roman"/>
      <family val="1"/>
    </font>
    <font>
      <b/>
      <u/>
      <sz val="14"/>
      <name val="Times New Roman"/>
      <family val="1"/>
    </font>
    <font>
      <b/>
      <sz val="12"/>
      <name val="Times New Roman"/>
      <family val="1"/>
    </font>
    <font>
      <sz val="12"/>
      <name val="Times New Roman"/>
      <family val="1"/>
    </font>
    <font>
      <i/>
      <sz val="12"/>
      <name val="Times New Roman"/>
      <family val="1"/>
    </font>
    <font>
      <b/>
      <u/>
      <sz val="13"/>
      <name val="Times New Roman"/>
      <family val="1"/>
    </font>
    <font>
      <u/>
      <sz val="12"/>
      <name val="Times New Roman"/>
      <family val="1"/>
    </font>
    <font>
      <b/>
      <sz val="10"/>
      <name val="Arial"/>
      <family val="2"/>
    </font>
    <font>
      <sz val="14"/>
      <name val="Arial"/>
      <family val="2"/>
    </font>
    <font>
      <sz val="6.55"/>
      <name val="Times New Roman"/>
      <family val="1"/>
    </font>
    <font>
      <sz val="5.9"/>
      <name val="Times New Roman"/>
      <family val="1"/>
    </font>
    <font>
      <sz val="25.45"/>
      <name val="Times New Roman"/>
      <family val="1"/>
    </font>
    <font>
      <sz val="11.35"/>
      <name val="Times New Roman"/>
      <family val="1"/>
    </font>
    <font>
      <sz val="11.8"/>
      <name val="Times New Roman"/>
      <family val="1"/>
    </font>
    <font>
      <b/>
      <sz val="10.9"/>
      <name val="Times New Roman"/>
      <family val="1"/>
    </font>
    <font>
      <b/>
      <sz val="12.75"/>
      <name val="Times New Roman"/>
      <family val="1"/>
    </font>
    <font>
      <sz val="5.25"/>
      <name val="Times New Roman"/>
      <family val="1"/>
    </font>
    <font>
      <sz val="9.15"/>
      <name val="Times New Roman"/>
      <family val="1"/>
    </font>
    <font>
      <sz val="8.5500000000000007"/>
      <name val="Times New Roman"/>
      <family val="1"/>
    </font>
    <font>
      <sz val="9"/>
      <name val="Times New Roman"/>
      <family val="1"/>
    </font>
    <font>
      <b/>
      <sz val="11"/>
      <name val="Times New Roman"/>
      <family val="1"/>
    </font>
    <font>
      <b/>
      <sz val="18"/>
      <name val="Times New Roman"/>
      <family val="1"/>
    </font>
    <font>
      <sz val="9"/>
      <color indexed="81"/>
      <name val="Tahoma"/>
      <family val="2"/>
    </font>
    <font>
      <b/>
      <sz val="9"/>
      <color indexed="81"/>
      <name val="Tahoma"/>
      <family val="2"/>
    </font>
  </fonts>
  <fills count="7">
    <fill>
      <patternFill patternType="none"/>
    </fill>
    <fill>
      <patternFill patternType="gray125"/>
    </fill>
    <fill>
      <patternFill patternType="solid">
        <fgColor indexed="47"/>
        <bgColor indexed="64"/>
      </patternFill>
    </fill>
    <fill>
      <patternFill patternType="lightGray"/>
    </fill>
    <fill>
      <patternFill patternType="solid">
        <fgColor indexed="22"/>
        <bgColor indexed="64"/>
      </patternFill>
    </fill>
    <fill>
      <patternFill patternType="solid">
        <fgColor rgb="FFFFFF66"/>
        <bgColor indexed="64"/>
      </patternFill>
    </fill>
    <fill>
      <patternFill patternType="solid">
        <fgColor rgb="FFFFCC99"/>
        <bgColor indexed="64"/>
      </patternFill>
    </fill>
  </fills>
  <borders count="2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s>
  <cellStyleXfs count="1">
    <xf numFmtId="0" fontId="0" fillId="0" borderId="0"/>
  </cellStyleXfs>
  <cellXfs count="148">
    <xf numFmtId="0" fontId="0" fillId="0" borderId="0" xfId="0"/>
    <xf numFmtId="1" fontId="4" fillId="0" borderId="4" xfId="0" applyNumberFormat="1" applyFont="1" applyBorder="1" applyAlignment="1" applyProtection="1">
      <alignment horizontal="center"/>
    </xf>
    <xf numFmtId="0" fontId="4" fillId="0" borderId="0" xfId="0" applyFont="1" applyProtection="1"/>
    <xf numFmtId="0" fontId="4" fillId="0" borderId="0" xfId="0" applyFont="1" applyAlignment="1" applyProtection="1">
      <alignment horizontal="right"/>
    </xf>
    <xf numFmtId="1" fontId="5" fillId="0" borderId="0" xfId="0" applyNumberFormat="1" applyFont="1" applyBorder="1" applyAlignment="1" applyProtection="1">
      <alignment horizontal="left"/>
    </xf>
    <xf numFmtId="0" fontId="3" fillId="0" borderId="0" xfId="0" applyFont="1" applyProtection="1"/>
    <xf numFmtId="1" fontId="4" fillId="0" borderId="4" xfId="0" applyNumberFormat="1" applyFont="1" applyFill="1" applyBorder="1" applyAlignment="1" applyProtection="1">
      <alignment horizontal="center"/>
    </xf>
    <xf numFmtId="0" fontId="4" fillId="0" borderId="0" xfId="0" applyFont="1" applyFill="1" applyProtection="1"/>
    <xf numFmtId="0" fontId="4" fillId="0" borderId="0" xfId="0" applyFont="1" applyFill="1" applyAlignment="1" applyProtection="1">
      <alignment horizontal="right"/>
    </xf>
    <xf numFmtId="0" fontId="0" fillId="0" borderId="0" xfId="0" applyFill="1"/>
    <xf numFmtId="0" fontId="7" fillId="0" borderId="0" xfId="0" applyFont="1"/>
    <xf numFmtId="0" fontId="3" fillId="0" borderId="0" xfId="0" applyFont="1" applyFill="1" applyBorder="1"/>
    <xf numFmtId="0" fontId="1" fillId="3" borderId="5" xfId="0" applyFont="1" applyFill="1" applyBorder="1"/>
    <xf numFmtId="0" fontId="1" fillId="0" borderId="0" xfId="0" applyFont="1"/>
    <xf numFmtId="0" fontId="0" fillId="0" borderId="0" xfId="0" applyAlignment="1">
      <alignment wrapText="1"/>
    </xf>
    <xf numFmtId="0" fontId="0" fillId="0" borderId="0" xfId="0" applyBorder="1" applyAlignment="1">
      <alignment wrapText="1"/>
    </xf>
    <xf numFmtId="0" fontId="6" fillId="0" borderId="0" xfId="0" applyFont="1" applyAlignment="1">
      <alignment wrapText="1"/>
    </xf>
    <xf numFmtId="0" fontId="14" fillId="0" borderId="0" xfId="0" applyFont="1"/>
    <xf numFmtId="0" fontId="16" fillId="0" borderId="0" xfId="0" applyFont="1"/>
    <xf numFmtId="0" fontId="17" fillId="0" borderId="0" xfId="0" applyFont="1" applyAlignment="1">
      <alignment wrapText="1"/>
    </xf>
    <xf numFmtId="0" fontId="17" fillId="0" borderId="0" xfId="0" applyFont="1"/>
    <xf numFmtId="0" fontId="21" fillId="0" borderId="0" xfId="0" applyFont="1"/>
    <xf numFmtId="0" fontId="16" fillId="0" borderId="5" xfId="0" applyFont="1" applyBorder="1" applyAlignment="1">
      <alignment horizontal="center"/>
    </xf>
    <xf numFmtId="0" fontId="21" fillId="0" borderId="5" xfId="0" applyFont="1" applyBorder="1" applyAlignment="1">
      <alignment horizontal="center"/>
    </xf>
    <xf numFmtId="0" fontId="21" fillId="0" borderId="5" xfId="0" applyFont="1" applyFill="1" applyBorder="1" applyAlignment="1" applyProtection="1">
      <alignment horizontal="center"/>
    </xf>
    <xf numFmtId="165" fontId="21" fillId="0" borderId="5" xfId="0" applyNumberFormat="1" applyFont="1" applyFill="1" applyBorder="1" applyAlignment="1">
      <alignment horizontal="center"/>
    </xf>
    <xf numFmtId="0" fontId="21" fillId="0" borderId="5" xfId="0" applyFont="1" applyFill="1" applyBorder="1" applyAlignment="1">
      <alignment horizontal="center"/>
    </xf>
    <xf numFmtId="0" fontId="21" fillId="4" borderId="5" xfId="0" applyFont="1" applyFill="1" applyBorder="1" applyAlignment="1">
      <alignment horizontal="center"/>
    </xf>
    <xf numFmtId="165" fontId="21" fillId="4" borderId="5" xfId="0" applyNumberFormat="1" applyFont="1" applyFill="1" applyBorder="1" applyAlignment="1">
      <alignment horizontal="center"/>
    </xf>
    <xf numFmtId="0" fontId="0" fillId="0" borderId="0" xfId="0" applyBorder="1" applyAlignment="1"/>
    <xf numFmtId="0" fontId="21" fillId="0" borderId="0" xfId="0" applyFont="1" applyFill="1" applyBorder="1" applyAlignment="1">
      <alignment horizontal="center"/>
    </xf>
    <xf numFmtId="165" fontId="21" fillId="0" borderId="0" xfId="0" applyNumberFormat="1" applyFont="1" applyFill="1" applyBorder="1" applyAlignment="1">
      <alignment horizontal="center"/>
    </xf>
    <xf numFmtId="165" fontId="21" fillId="0" borderId="5" xfId="0" applyNumberFormat="1" applyFont="1" applyBorder="1" applyAlignment="1">
      <alignment horizontal="center"/>
    </xf>
    <xf numFmtId="0" fontId="0" fillId="0" borderId="5" xfId="0" applyBorder="1" applyAlignment="1">
      <alignment horizontal="center"/>
    </xf>
    <xf numFmtId="10" fontId="0" fillId="0" borderId="5" xfId="0" applyNumberFormat="1" applyBorder="1" applyAlignment="1">
      <alignment horizontal="center"/>
    </xf>
    <xf numFmtId="1" fontId="5" fillId="0" borderId="6" xfId="0" applyNumberFormat="1" applyFont="1" applyBorder="1" applyAlignment="1" applyProtection="1">
      <alignment horizontal="left"/>
    </xf>
    <xf numFmtId="0" fontId="4" fillId="0" borderId="6" xfId="0" applyFont="1" applyBorder="1" applyProtection="1"/>
    <xf numFmtId="0" fontId="3" fillId="0" borderId="6" xfId="0" applyFont="1" applyBorder="1" applyProtection="1"/>
    <xf numFmtId="0" fontId="4" fillId="0" borderId="6" xfId="0" applyFont="1" applyBorder="1" applyAlignment="1" applyProtection="1">
      <alignment horizontal="right"/>
    </xf>
    <xf numFmtId="0" fontId="10" fillId="0" borderId="0" xfId="0" applyFont="1"/>
    <xf numFmtId="0" fontId="6" fillId="0" borderId="0" xfId="0" applyFont="1" applyFill="1" applyBorder="1"/>
    <xf numFmtId="0" fontId="3" fillId="0" borderId="0" xfId="0" applyFont="1" applyFill="1" applyBorder="1" applyAlignment="1"/>
    <xf numFmtId="0" fontId="10" fillId="0" borderId="0" xfId="0" applyFont="1" applyFill="1"/>
    <xf numFmtId="10" fontId="0" fillId="2" borderId="5" xfId="0" applyNumberFormat="1" applyFill="1" applyBorder="1" applyAlignment="1">
      <alignment horizontal="center"/>
    </xf>
    <xf numFmtId="0" fontId="19" fillId="0" borderId="0" xfId="0" applyFont="1" applyAlignment="1">
      <alignment horizontal="left"/>
    </xf>
    <xf numFmtId="0" fontId="15" fillId="0" borderId="0" xfId="0" applyFont="1" applyAlignment="1">
      <alignment horizontal="left"/>
    </xf>
    <xf numFmtId="0" fontId="22" fillId="0" borderId="0" xfId="0" applyFont="1"/>
    <xf numFmtId="0" fontId="4" fillId="0" borderId="0" xfId="0" applyFont="1" applyBorder="1" applyProtection="1"/>
    <xf numFmtId="0" fontId="3" fillId="0" borderId="0" xfId="0" applyFont="1" applyBorder="1" applyProtection="1"/>
    <xf numFmtId="0" fontId="4" fillId="0" borderId="0" xfId="0" applyFont="1" applyBorder="1" applyAlignment="1" applyProtection="1">
      <alignment horizontal="right"/>
    </xf>
    <xf numFmtId="1" fontId="4" fillId="0" borderId="0" xfId="0" applyNumberFormat="1" applyFont="1" applyBorder="1" applyAlignment="1" applyProtection="1">
      <alignment horizontal="center"/>
    </xf>
    <xf numFmtId="0" fontId="4" fillId="0" borderId="8" xfId="0" applyFont="1" applyBorder="1" applyProtection="1"/>
    <xf numFmtId="0" fontId="0" fillId="0" borderId="0" xfId="0" applyFill="1" applyBorder="1" applyAlignment="1">
      <alignment wrapText="1"/>
    </xf>
    <xf numFmtId="0" fontId="6" fillId="0" borderId="0" xfId="0" applyFont="1" applyFill="1" applyBorder="1" applyAlignment="1">
      <alignment vertical="center" wrapText="1"/>
    </xf>
    <xf numFmtId="0" fontId="0" fillId="0" borderId="0" xfId="0" applyFill="1" applyBorder="1"/>
    <xf numFmtId="0" fontId="0" fillId="0" borderId="0" xfId="0" applyProtection="1"/>
    <xf numFmtId="0" fontId="3" fillId="0" borderId="0" xfId="0" applyFont="1" applyFill="1" applyAlignment="1" applyProtection="1">
      <alignment horizontal="left"/>
    </xf>
    <xf numFmtId="0" fontId="0" fillId="0" borderId="0" xfId="0" applyAlignment="1" applyProtection="1"/>
    <xf numFmtId="164" fontId="3" fillId="0" borderId="0" xfId="0" applyNumberFormat="1" applyFont="1" applyFill="1" applyBorder="1" applyAlignment="1" applyProtection="1">
      <alignment horizontal="left"/>
    </xf>
    <xf numFmtId="0" fontId="0" fillId="0" borderId="0" xfId="0" applyFill="1" applyProtection="1"/>
    <xf numFmtId="0" fontId="5" fillId="0" borderId="3" xfId="0" applyFont="1" applyBorder="1" applyAlignment="1" applyProtection="1">
      <alignment horizontal="center" wrapText="1"/>
    </xf>
    <xf numFmtId="0" fontId="4" fillId="0" borderId="4" xfId="0" applyFont="1" applyBorder="1" applyAlignment="1" applyProtection="1">
      <alignment horizontal="center"/>
    </xf>
    <xf numFmtId="0" fontId="4" fillId="0" borderId="0" xfId="0" applyFont="1" applyBorder="1" applyAlignment="1" applyProtection="1">
      <alignment horizontal="center" wrapText="1"/>
    </xf>
    <xf numFmtId="0" fontId="5" fillId="0" borderId="0" xfId="0" applyFont="1" applyFill="1" applyBorder="1" applyAlignment="1" applyProtection="1">
      <alignment horizontal="center" wrapText="1"/>
    </xf>
    <xf numFmtId="0" fontId="6" fillId="0" borderId="0" xfId="0" applyFont="1" applyAlignment="1" applyProtection="1">
      <alignment horizontal="right"/>
    </xf>
    <xf numFmtId="0" fontId="5" fillId="0" borderId="0" xfId="0" applyFont="1" applyAlignment="1" applyProtection="1">
      <alignment horizontal="right"/>
    </xf>
    <xf numFmtId="0" fontId="0" fillId="2" borderId="0" xfId="0" applyFill="1" applyAlignment="1" applyProtection="1">
      <alignment horizontal="center"/>
    </xf>
    <xf numFmtId="0" fontId="0" fillId="0" borderId="1" xfId="0" applyBorder="1" applyProtection="1"/>
    <xf numFmtId="0" fontId="5" fillId="0" borderId="1" xfId="0" applyFont="1" applyBorder="1" applyAlignment="1" applyProtection="1">
      <alignment horizontal="right"/>
    </xf>
    <xf numFmtId="0" fontId="0" fillId="2" borderId="1" xfId="0" applyFill="1" applyBorder="1" applyAlignment="1" applyProtection="1">
      <alignment horizontal="center"/>
    </xf>
    <xf numFmtId="0" fontId="0" fillId="0" borderId="1" xfId="0" applyFill="1" applyBorder="1" applyProtection="1"/>
    <xf numFmtId="0" fontId="3" fillId="0" borderId="6" xfId="0" applyFont="1" applyFill="1" applyBorder="1" applyProtection="1"/>
    <xf numFmtId="0" fontId="4" fillId="5" borderId="0" xfId="0" applyFont="1" applyFill="1" applyProtection="1">
      <protection locked="0"/>
    </xf>
    <xf numFmtId="0" fontId="4" fillId="5" borderId="0" xfId="0" applyFont="1" applyFill="1" applyBorder="1" applyAlignment="1" applyProtection="1">
      <alignment horizontal="right" wrapText="1"/>
      <protection locked="0"/>
    </xf>
    <xf numFmtId="0" fontId="0" fillId="5" borderId="0" xfId="0" applyFill="1" applyProtection="1">
      <protection locked="0"/>
    </xf>
    <xf numFmtId="0" fontId="3" fillId="0" borderId="6"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0" fontId="4" fillId="0" borderId="0" xfId="0" applyFont="1" applyFill="1" applyBorder="1" applyProtection="1"/>
    <xf numFmtId="0" fontId="0" fillId="0" borderId="0" xfId="0" applyBorder="1" applyAlignment="1">
      <alignment horizontal="left"/>
    </xf>
    <xf numFmtId="0" fontId="6" fillId="0" borderId="0" xfId="0" applyFont="1" applyFill="1" applyBorder="1" applyAlignment="1">
      <alignment horizontal="left"/>
    </xf>
    <xf numFmtId="164" fontId="6" fillId="0" borderId="0" xfId="0" applyNumberFormat="1" applyFont="1" applyFill="1" applyBorder="1" applyAlignment="1">
      <alignment horizontal="left"/>
    </xf>
    <xf numFmtId="0" fontId="6" fillId="0" borderId="0" xfId="0" applyFont="1" applyBorder="1" applyAlignment="1">
      <alignment horizontal="left" vertical="top"/>
    </xf>
    <xf numFmtId="0" fontId="6" fillId="0" borderId="0" xfId="0" applyFont="1" applyBorder="1" applyAlignment="1">
      <alignment vertical="top"/>
    </xf>
    <xf numFmtId="0" fontId="6" fillId="0" borderId="5" xfId="0" applyFont="1" applyFill="1" applyBorder="1" applyAlignment="1">
      <alignment horizontal="center" wrapText="1"/>
    </xf>
    <xf numFmtId="0" fontId="3" fillId="0" borderId="5" xfId="0" applyFont="1" applyFill="1" applyBorder="1" applyAlignment="1">
      <alignment horizontal="center" wrapText="1"/>
    </xf>
    <xf numFmtId="17" fontId="4" fillId="0" borderId="1" xfId="0" quotePrefix="1" applyNumberFormat="1" applyFont="1" applyFill="1" applyBorder="1" applyAlignment="1" applyProtection="1"/>
    <xf numFmtId="1" fontId="4" fillId="0" borderId="1" xfId="0" quotePrefix="1" applyNumberFormat="1" applyFont="1" applyFill="1" applyBorder="1" applyAlignment="1" applyProtection="1"/>
    <xf numFmtId="0" fontId="5" fillId="0" borderId="3" xfId="0" applyFont="1" applyFill="1" applyBorder="1" applyAlignment="1" applyProtection="1">
      <alignment horizontal="center" wrapText="1"/>
    </xf>
    <xf numFmtId="0" fontId="3" fillId="0" borderId="0" xfId="0" applyFont="1" applyFill="1" applyAlignment="1" applyProtection="1">
      <alignment horizontal="left" wrapText="1"/>
    </xf>
    <xf numFmtId="0" fontId="0" fillId="0" borderId="10" xfId="0" applyBorder="1" applyAlignment="1" applyProtection="1"/>
    <xf numFmtId="10" fontId="6" fillId="6" borderId="0" xfId="0" applyNumberFormat="1" applyFont="1" applyFill="1" applyAlignment="1" applyProtection="1">
      <alignment horizontal="center"/>
    </xf>
    <xf numFmtId="0" fontId="5" fillId="0" borderId="3" xfId="0" applyFont="1" applyFill="1" applyBorder="1" applyAlignment="1" applyProtection="1">
      <alignment horizontal="center"/>
    </xf>
    <xf numFmtId="0" fontId="5" fillId="0" borderId="3" xfId="0" applyFont="1" applyFill="1" applyBorder="1" applyProtection="1"/>
    <xf numFmtId="0" fontId="0" fillId="0" borderId="0" xfId="0" applyAlignment="1">
      <alignment wrapText="1"/>
    </xf>
    <xf numFmtId="0" fontId="1" fillId="0" borderId="0" xfId="0" applyFont="1" applyAlignment="1">
      <alignment wrapText="1"/>
    </xf>
    <xf numFmtId="0" fontId="4" fillId="0" borderId="0" xfId="0" applyFont="1" applyBorder="1" applyAlignment="1" applyProtection="1">
      <alignment horizontal="center"/>
    </xf>
    <xf numFmtId="10" fontId="6" fillId="2" borderId="0" xfId="0" applyNumberFormat="1" applyFont="1" applyFill="1" applyAlignment="1" applyProtection="1">
      <alignment horizontal="center"/>
    </xf>
    <xf numFmtId="0" fontId="4" fillId="6" borderId="0" xfId="0" applyFont="1" applyFill="1" applyBorder="1" applyAlignment="1" applyProtection="1">
      <alignment horizontal="right" wrapText="1"/>
    </xf>
    <xf numFmtId="0" fontId="1" fillId="0" borderId="0" xfId="0" applyFont="1" applyProtection="1"/>
    <xf numFmtId="0" fontId="0" fillId="6" borderId="0" xfId="0" applyFill="1" applyAlignment="1" applyProtection="1">
      <alignment horizontal="center"/>
    </xf>
    <xf numFmtId="0" fontId="0" fillId="6" borderId="1" xfId="0" applyFill="1" applyBorder="1" applyAlignment="1" applyProtection="1">
      <alignment horizontal="center"/>
    </xf>
    <xf numFmtId="0" fontId="4" fillId="6" borderId="0" xfId="0" applyFont="1" applyFill="1" applyBorder="1" applyAlignment="1" applyProtection="1">
      <alignment horizontal="right" wrapText="1"/>
      <protection locked="0"/>
    </xf>
    <xf numFmtId="0" fontId="10" fillId="0" borderId="7" xfId="0" applyFont="1" applyBorder="1" applyAlignment="1">
      <alignment horizontal="left" vertical="center"/>
    </xf>
    <xf numFmtId="0" fontId="13" fillId="0" borderId="0" xfId="0" applyFont="1" applyAlignment="1">
      <alignment horizontal="left"/>
    </xf>
    <xf numFmtId="0" fontId="15" fillId="0" borderId="0" xfId="0" applyFont="1" applyAlignment="1">
      <alignment horizontal="left"/>
    </xf>
    <xf numFmtId="0" fontId="17" fillId="0" borderId="0" xfId="0" applyFont="1" applyAlignment="1">
      <alignment wrapText="1"/>
    </xf>
    <xf numFmtId="0" fontId="0" fillId="0" borderId="0" xfId="0" applyAlignment="1">
      <alignment wrapText="1"/>
    </xf>
    <xf numFmtId="0" fontId="15" fillId="0" borderId="0" xfId="0" applyFont="1" applyAlignment="1">
      <alignment wrapText="1"/>
    </xf>
    <xf numFmtId="0" fontId="18" fillId="0" borderId="0" xfId="0" applyFont="1" applyAlignment="1">
      <alignment wrapText="1"/>
    </xf>
    <xf numFmtId="0" fontId="35" fillId="0" borderId="0" xfId="0" applyFont="1" applyBorder="1" applyAlignment="1"/>
    <xf numFmtId="0" fontId="35" fillId="0" borderId="7" xfId="0" applyFont="1" applyBorder="1" applyAlignment="1"/>
    <xf numFmtId="0" fontId="0" fillId="0" borderId="0" xfId="0" applyAlignment="1"/>
    <xf numFmtId="49" fontId="35" fillId="0" borderId="0" xfId="0" applyNumberFormat="1" applyFont="1" applyAlignment="1">
      <alignment horizontal="left"/>
    </xf>
    <xf numFmtId="49" fontId="21" fillId="0" borderId="0" xfId="0" applyNumberFormat="1" applyFont="1" applyAlignment="1">
      <alignment horizontal="left"/>
    </xf>
    <xf numFmtId="0" fontId="21" fillId="0" borderId="0" xfId="0" applyFont="1" applyAlignment="1">
      <alignment horizontal="left" wrapText="1"/>
    </xf>
    <xf numFmtId="0" fontId="21" fillId="0" borderId="0" xfId="0" applyFont="1" applyAlignment="1">
      <alignment horizontal="center"/>
    </xf>
    <xf numFmtId="0" fontId="21" fillId="0" borderId="0" xfId="0" applyFont="1" applyAlignment="1">
      <alignment horizontal="right"/>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1" fillId="5" borderId="15" xfId="0" applyFont="1" applyFill="1" applyBorder="1" applyAlignment="1" applyProtection="1">
      <alignment horizontal="left"/>
      <protection locked="0"/>
    </xf>
    <xf numFmtId="0" fontId="0" fillId="5" borderId="17" xfId="0" applyFill="1" applyBorder="1" applyAlignment="1" applyProtection="1">
      <alignment horizontal="left"/>
      <protection locked="0"/>
    </xf>
    <xf numFmtId="0" fontId="0" fillId="5" borderId="16" xfId="0" applyFill="1" applyBorder="1" applyAlignment="1" applyProtection="1">
      <alignment horizontal="left"/>
      <protection locked="0"/>
    </xf>
    <xf numFmtId="0" fontId="0" fillId="5" borderId="15" xfId="0" applyFill="1" applyBorder="1" applyAlignment="1" applyProtection="1">
      <alignment horizontal="left"/>
      <protection locked="0"/>
    </xf>
    <xf numFmtId="3" fontId="0" fillId="5" borderId="15" xfId="0" applyNumberFormat="1" applyFill="1" applyBorder="1" applyAlignment="1" applyProtection="1">
      <alignment horizontal="right"/>
      <protection locked="0"/>
    </xf>
    <xf numFmtId="3" fontId="0" fillId="5" borderId="16" xfId="0" applyNumberFormat="1" applyFill="1" applyBorder="1" applyAlignment="1" applyProtection="1">
      <alignment horizontal="right"/>
      <protection locked="0"/>
    </xf>
    <xf numFmtId="0" fontId="6" fillId="6" borderId="9" xfId="0" applyFont="1" applyFill="1" applyBorder="1" applyAlignment="1">
      <alignment horizontal="left" wrapText="1"/>
    </xf>
    <xf numFmtId="0" fontId="6" fillId="6" borderId="10" xfId="0" applyFont="1" applyFill="1" applyBorder="1" applyAlignment="1">
      <alignment horizontal="left" wrapText="1"/>
    </xf>
    <xf numFmtId="0" fontId="6" fillId="6" borderId="2" xfId="0" applyFont="1" applyFill="1" applyBorder="1" applyAlignment="1">
      <alignment horizontal="left" wrapText="1"/>
    </xf>
    <xf numFmtId="0" fontId="6" fillId="6" borderId="8" xfId="0" applyFont="1" applyFill="1" applyBorder="1" applyAlignment="1">
      <alignment horizontal="left" wrapText="1"/>
    </xf>
    <xf numFmtId="0" fontId="6" fillId="6" borderId="1" xfId="0" applyFont="1" applyFill="1" applyBorder="1" applyAlignment="1">
      <alignment horizontal="left" wrapText="1"/>
    </xf>
    <xf numFmtId="0" fontId="6" fillId="6" borderId="11" xfId="0" applyFont="1" applyFill="1" applyBorder="1" applyAlignment="1">
      <alignment horizontal="left" wrapText="1"/>
    </xf>
    <xf numFmtId="0" fontId="0" fillId="0" borderId="0" xfId="0" applyBorder="1" applyAlignment="1" applyProtection="1">
      <alignment horizontal="left"/>
    </xf>
    <xf numFmtId="0" fontId="0" fillId="0" borderId="0" xfId="0" applyBorder="1" applyAlignment="1" applyProtection="1"/>
    <xf numFmtId="0" fontId="0" fillId="0" borderId="18" xfId="0" applyBorder="1" applyAlignment="1" applyProtection="1">
      <alignment horizontal="left"/>
    </xf>
    <xf numFmtId="0" fontId="0" fillId="0" borderId="18" xfId="0" applyBorder="1" applyAlignment="1" applyProtection="1"/>
    <xf numFmtId="0" fontId="0" fillId="0" borderId="19" xfId="0" applyFill="1" applyBorder="1" applyAlignment="1" applyProtection="1">
      <alignment horizontal="right"/>
      <protection locked="0"/>
    </xf>
    <xf numFmtId="0" fontId="0" fillId="0" borderId="0" xfId="0" applyFill="1" applyBorder="1" applyAlignment="1" applyProtection="1">
      <alignment horizontal="right"/>
      <protection locked="0"/>
    </xf>
    <xf numFmtId="0" fontId="2" fillId="0" borderId="0" xfId="0" applyFont="1" applyAlignment="1" applyProtection="1">
      <alignment horizontal="center"/>
    </xf>
    <xf numFmtId="0" fontId="6" fillId="6" borderId="0"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4" fillId="0" borderId="1" xfId="0" quotePrefix="1" applyNumberFormat="1" applyFont="1" applyFill="1" applyBorder="1" applyAlignment="1" applyProtection="1">
      <alignment horizontal="left"/>
    </xf>
    <xf numFmtId="49" fontId="4" fillId="0" borderId="6" xfId="0" quotePrefix="1" applyNumberFormat="1" applyFont="1" applyFill="1" applyBorder="1" applyAlignment="1" applyProtection="1">
      <alignment horizontal="left"/>
    </xf>
    <xf numFmtId="0" fontId="4" fillId="0" borderId="1" xfId="0" applyFont="1" applyBorder="1" applyAlignment="1" applyProtection="1">
      <alignment horizontal="left" vertical="top"/>
    </xf>
    <xf numFmtId="0" fontId="0" fillId="0" borderId="1" xfId="0" applyBorder="1" applyAlignment="1" applyProtection="1">
      <alignment horizontal="left" vertical="top"/>
    </xf>
    <xf numFmtId="0" fontId="6" fillId="6" borderId="0" xfId="0" applyFont="1" applyFill="1" applyBorder="1" applyAlignment="1">
      <alignment horizontal="left" vertical="center" wrapText="1"/>
    </xf>
    <xf numFmtId="0" fontId="6" fillId="6" borderId="1" xfId="0" applyFont="1" applyFill="1" applyBorder="1" applyAlignment="1">
      <alignment horizontal="left" vertical="center" wrapText="1"/>
    </xf>
  </cellXfs>
  <cellStyles count="1">
    <cellStyle name="Normal" xfId="0" builtinId="0"/>
  </cellStyles>
  <dxfs count="34">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border>
        <left/>
        <right/>
        <top/>
        <bottom/>
      </border>
    </dxf>
    <dxf>
      <font>
        <b/>
        <i val="0"/>
        <condense val="0"/>
        <extend val="0"/>
      </font>
      <fill>
        <patternFill>
          <bgColor indexed="53"/>
        </patternFill>
      </fill>
    </dxf>
    <dxf>
      <font>
        <b/>
        <i val="0"/>
        <condense val="0"/>
        <extend val="0"/>
      </font>
      <fill>
        <patternFill>
          <bgColor indexed="53"/>
        </patternFill>
      </fill>
    </dxf>
    <dxf>
      <font>
        <b/>
        <i val="0"/>
        <condense val="0"/>
        <extend val="0"/>
      </font>
      <fill>
        <patternFill>
          <bgColor indexed="53"/>
        </patternFill>
      </fill>
      <border>
        <left/>
        <right/>
        <top/>
        <bottom/>
      </border>
    </dxf>
  </dxfs>
  <tableStyles count="0" defaultTableStyle="TableStyleMedium9" defaultPivotStyle="PivotStyleLight16"/>
  <colors>
    <mruColors>
      <color rgb="FFFFFF66"/>
      <color rgb="FFFFCC99"/>
      <color rgb="FF99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0</xdr:row>
      <xdr:rowOff>9525</xdr:rowOff>
    </xdr:from>
    <xdr:to>
      <xdr:col>8</xdr:col>
      <xdr:colOff>447675</xdr:colOff>
      <xdr:row>1</xdr:row>
      <xdr:rowOff>0</xdr:rowOff>
    </xdr:to>
    <xdr:pic>
      <xdr:nvPicPr>
        <xdr:cNvPr id="1536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857625" y="9525"/>
          <a:ext cx="1466850" cy="323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0</xdr:row>
      <xdr:rowOff>19050</xdr:rowOff>
    </xdr:from>
    <xdr:to>
      <xdr:col>8</xdr:col>
      <xdr:colOff>590550</xdr:colOff>
      <xdr:row>2</xdr:row>
      <xdr:rowOff>142875</xdr:rowOff>
    </xdr:to>
    <xdr:pic>
      <xdr:nvPicPr>
        <xdr:cNvPr id="17430" name="Picture 14"/>
        <xdr:cNvPicPr>
          <a:picLocks noChangeAspect="1" noChangeArrowheads="1"/>
        </xdr:cNvPicPr>
      </xdr:nvPicPr>
      <xdr:blipFill>
        <a:blip xmlns:r="http://schemas.openxmlformats.org/officeDocument/2006/relationships" r:embed="rId1" cstate="print"/>
        <a:srcRect/>
        <a:stretch>
          <a:fillRect/>
        </a:stretch>
      </xdr:blipFill>
      <xdr:spPr bwMode="auto">
        <a:xfrm>
          <a:off x="3419475" y="19050"/>
          <a:ext cx="2047875" cy="447675"/>
        </a:xfrm>
        <a:prstGeom prst="rect">
          <a:avLst/>
        </a:prstGeom>
        <a:noFill/>
        <a:ln w="9525">
          <a:noFill/>
          <a:miter lim="800000"/>
          <a:headEnd/>
          <a:tailEnd/>
        </a:ln>
      </xdr:spPr>
    </xdr:pic>
    <xdr:clientData/>
  </xdr:twoCellAnchor>
  <xdr:twoCellAnchor>
    <xdr:from>
      <xdr:col>0</xdr:col>
      <xdr:colOff>600075</xdr:colOff>
      <xdr:row>10</xdr:row>
      <xdr:rowOff>9525</xdr:rowOff>
    </xdr:from>
    <xdr:to>
      <xdr:col>8</xdr:col>
      <xdr:colOff>533400</xdr:colOff>
      <xdr:row>50</xdr:row>
      <xdr:rowOff>57150</xdr:rowOff>
    </xdr:to>
    <xdr:graphicFrame macro="">
      <xdr:nvGraphicFramePr>
        <xdr:cNvPr id="17409" name="Organization Chart 1"/>
        <xdr:cNvGraphicFramePr>
          <a:graphicFrameLocks/>
        </xdr:cNvGraphicFramePr>
      </xdr:nvGraphicFramePr>
      <xdr:xfrm>
        <a:off x="0" y="0"/>
        <a:ext cx="0" cy="0"/>
      </xdr:xfrm>
      <a:graphic>
        <a:graphicData uri="http://schemas.openxmlformats.org/drawingml/2006/compatibility">
          <com:legacyDrawing xmlns:com="http://schemas.openxmlformats.org/drawingml/2006/compatibility" spid="_x0000_s17409"/>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0</xdr:row>
      <xdr:rowOff>85725</xdr:rowOff>
    </xdr:from>
    <xdr:to>
      <xdr:col>9</xdr:col>
      <xdr:colOff>542925</xdr:colOff>
      <xdr:row>0</xdr:row>
      <xdr:rowOff>609600</xdr:rowOff>
    </xdr:to>
    <xdr:pic>
      <xdr:nvPicPr>
        <xdr:cNvPr id="1638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571875" y="85725"/>
          <a:ext cx="2371725" cy="523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9525</xdr:colOff>
      <xdr:row>0</xdr:row>
      <xdr:rowOff>180975</xdr:rowOff>
    </xdr:from>
    <xdr:to>
      <xdr:col>14</xdr:col>
      <xdr:colOff>257175</xdr:colOff>
      <xdr:row>2</xdr:row>
      <xdr:rowOff>142875</xdr:rowOff>
    </xdr:to>
    <xdr:pic>
      <xdr:nvPicPr>
        <xdr:cNvPr id="5122" name="Picture 1" hidden="1"/>
        <xdr:cNvPicPr>
          <a:picLocks noChangeAspect="1" noChangeArrowheads="1"/>
        </xdr:cNvPicPr>
      </xdr:nvPicPr>
      <xdr:blipFill>
        <a:blip xmlns:r="http://schemas.openxmlformats.org/officeDocument/2006/relationships" r:embed="rId1" cstate="print"/>
        <a:srcRect/>
        <a:stretch>
          <a:fillRect/>
        </a:stretch>
      </xdr:blipFill>
      <xdr:spPr bwMode="auto">
        <a:xfrm>
          <a:off x="7362825" y="180975"/>
          <a:ext cx="1466850" cy="323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BBE0E3"/>
        </a:solidFill>
        <a:ln w="9525" cap="flat" cmpd="sng" algn="ctr">
          <a:solidFill>
            <a:srgbClr val="000000"/>
          </a:solidFill>
          <a:prstDash val="solid"/>
          <a:round/>
          <a:headEnd type="none" w="med" len="med"/>
          <a:tailEnd type="none" w="med" len="med"/>
        </a:ln>
        <a:effectLst/>
      </a:spPr>
      <a:bodyPr vertOverflow="clip" wrap="square" lIns="0" tIns="0" rIns="0" bIns="0" upright="1"/>
      <a:lstStyle/>
    </a:spDef>
    <a:lnDef>
      <a:spPr bwMode="auto">
        <a:xfrm>
          <a:off x="0" y="0"/>
          <a:ext cx="1" cy="1"/>
        </a:xfrm>
        <a:custGeom>
          <a:avLst/>
          <a:gdLst/>
          <a:ahLst/>
          <a:cxnLst/>
          <a:rect l="0" t="0" r="0" b="0"/>
          <a:pathLst/>
        </a:custGeom>
        <a:solidFill>
          <a:srgbClr val="BBE0E3"/>
        </a:solidFill>
        <a:ln w="9525" cap="flat" cmpd="sng" algn="ctr">
          <a:solidFill>
            <a:srgbClr val="000000"/>
          </a:solidFill>
          <a:prstDash val="solid"/>
          <a:round/>
          <a:headEnd type="none" w="med" len="med"/>
          <a:tailEnd type="none" w="med" len="med"/>
        </a:ln>
        <a:effec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I41"/>
  <sheetViews>
    <sheetView topLeftCell="A19" workbookViewId="0">
      <selection sqref="A1:J41"/>
    </sheetView>
  </sheetViews>
  <sheetFormatPr defaultColWidth="9.140625" defaultRowHeight="12.75" x14ac:dyDescent="0.2"/>
  <cols>
    <col min="9" max="9" width="9.140625" customWidth="1"/>
  </cols>
  <sheetData>
    <row r="1" spans="1:9" ht="26.45" customHeight="1" x14ac:dyDescent="0.3">
      <c r="A1" s="104" t="s">
        <v>45</v>
      </c>
      <c r="B1" s="104"/>
      <c r="C1" s="104"/>
      <c r="D1" s="104"/>
      <c r="E1" s="104"/>
      <c r="F1" s="104"/>
      <c r="G1" s="104"/>
      <c r="H1" s="104"/>
      <c r="I1" s="104"/>
    </row>
    <row r="2" spans="1:9" ht="21.75" customHeight="1" x14ac:dyDescent="0.3">
      <c r="A2" s="17"/>
    </row>
    <row r="3" spans="1:9" ht="18.75" x14ac:dyDescent="0.3">
      <c r="A3" s="105" t="s">
        <v>46</v>
      </c>
      <c r="B3" s="105"/>
      <c r="C3" s="105"/>
      <c r="D3" s="105"/>
      <c r="E3" s="105"/>
      <c r="F3" s="105"/>
      <c r="G3" s="105"/>
      <c r="H3" s="105"/>
    </row>
    <row r="4" spans="1:9" ht="9" customHeight="1" x14ac:dyDescent="0.25">
      <c r="A4" s="18"/>
    </row>
    <row r="5" spans="1:9" ht="15.75" customHeight="1" x14ac:dyDescent="0.2">
      <c r="A5" s="106" t="s">
        <v>47</v>
      </c>
      <c r="B5" s="107"/>
      <c r="C5" s="107"/>
      <c r="D5" s="107"/>
      <c r="E5" s="107"/>
      <c r="F5" s="107"/>
      <c r="G5" s="107"/>
      <c r="H5" s="107"/>
      <c r="I5" s="107"/>
    </row>
    <row r="6" spans="1:9" ht="29.25" customHeight="1" x14ac:dyDescent="0.2">
      <c r="A6" s="107"/>
      <c r="B6" s="107"/>
      <c r="C6" s="107"/>
      <c r="D6" s="107"/>
      <c r="E6" s="107"/>
      <c r="F6" s="107"/>
      <c r="G6" s="107"/>
      <c r="H6" s="107"/>
      <c r="I6" s="107"/>
    </row>
    <row r="7" spans="1:9" ht="9" customHeight="1" x14ac:dyDescent="0.2"/>
    <row r="8" spans="1:9" ht="12.75" customHeight="1" x14ac:dyDescent="0.2">
      <c r="A8" s="106" t="s">
        <v>73</v>
      </c>
      <c r="B8" s="107"/>
      <c r="C8" s="107"/>
      <c r="D8" s="107"/>
      <c r="E8" s="107"/>
      <c r="F8" s="107"/>
      <c r="G8" s="107"/>
      <c r="H8" s="107"/>
      <c r="I8" s="107"/>
    </row>
    <row r="9" spans="1:9" ht="16.5" customHeight="1" x14ac:dyDescent="0.2">
      <c r="A9" s="107"/>
      <c r="B9" s="107"/>
      <c r="C9" s="107"/>
      <c r="D9" s="107"/>
      <c r="E9" s="107"/>
      <c r="F9" s="107"/>
      <c r="G9" s="107"/>
      <c r="H9" s="107"/>
      <c r="I9" s="107"/>
    </row>
    <row r="10" spans="1:9" ht="9" customHeight="1" x14ac:dyDescent="0.2">
      <c r="A10" s="14"/>
      <c r="B10" s="14"/>
      <c r="C10" s="14"/>
      <c r="D10" s="14"/>
      <c r="E10" s="14"/>
      <c r="F10" s="14"/>
      <c r="G10" s="14"/>
      <c r="H10" s="14"/>
      <c r="I10" s="14"/>
    </row>
    <row r="11" spans="1:9" ht="18" customHeight="1" x14ac:dyDescent="0.2">
      <c r="A11" s="109" t="s">
        <v>74</v>
      </c>
      <c r="B11" s="107"/>
      <c r="C11" s="107"/>
      <c r="D11" s="107"/>
      <c r="E11" s="107"/>
      <c r="F11" s="107"/>
      <c r="G11" s="107"/>
      <c r="H11" s="107"/>
      <c r="I11" s="107"/>
    </row>
    <row r="12" spans="1:9" x14ac:dyDescent="0.2">
      <c r="A12" s="107"/>
      <c r="B12" s="107"/>
      <c r="C12" s="107"/>
      <c r="D12" s="107"/>
      <c r="E12" s="107"/>
      <c r="F12" s="107"/>
      <c r="G12" s="107"/>
      <c r="H12" s="107"/>
      <c r="I12" s="107"/>
    </row>
    <row r="13" spans="1:9" ht="9" customHeight="1" x14ac:dyDescent="0.2">
      <c r="A13" s="14"/>
      <c r="B13" s="14"/>
      <c r="C13" s="14"/>
      <c r="D13" s="14"/>
      <c r="E13" s="14"/>
      <c r="F13" s="14"/>
      <c r="G13" s="14"/>
      <c r="H13" s="14"/>
      <c r="I13" s="14"/>
    </row>
    <row r="14" spans="1:9" ht="15" customHeight="1" x14ac:dyDescent="0.2">
      <c r="A14" s="106" t="s">
        <v>75</v>
      </c>
      <c r="B14" s="107"/>
      <c r="C14" s="107"/>
      <c r="D14" s="107"/>
      <c r="E14" s="107"/>
      <c r="F14" s="107"/>
      <c r="G14" s="107"/>
      <c r="H14" s="107"/>
      <c r="I14" s="107"/>
    </row>
    <row r="15" spans="1:9" ht="15" customHeight="1" x14ac:dyDescent="0.2">
      <c r="A15" s="107"/>
      <c r="B15" s="107"/>
      <c r="C15" s="107"/>
      <c r="D15" s="107"/>
      <c r="E15" s="107"/>
      <c r="F15" s="107"/>
      <c r="G15" s="107"/>
      <c r="H15" s="107"/>
      <c r="I15" s="107"/>
    </row>
    <row r="16" spans="1:9" ht="9" customHeight="1" x14ac:dyDescent="0.25">
      <c r="A16" s="20"/>
    </row>
    <row r="17" spans="1:9" ht="18" customHeight="1" x14ac:dyDescent="0.2">
      <c r="A17" s="106" t="s">
        <v>48</v>
      </c>
      <c r="B17" s="107"/>
      <c r="C17" s="107"/>
      <c r="D17" s="107"/>
      <c r="E17" s="107"/>
      <c r="F17" s="107"/>
      <c r="G17" s="107"/>
      <c r="H17" s="107"/>
      <c r="I17" s="107"/>
    </row>
    <row r="18" spans="1:9" x14ac:dyDescent="0.2">
      <c r="A18" s="107"/>
      <c r="B18" s="107"/>
      <c r="C18" s="107"/>
      <c r="D18" s="107"/>
      <c r="E18" s="107"/>
      <c r="F18" s="107"/>
      <c r="G18" s="107"/>
      <c r="H18" s="107"/>
      <c r="I18" s="107"/>
    </row>
    <row r="19" spans="1:9" ht="9" customHeight="1" x14ac:dyDescent="0.2">
      <c r="A19" s="14"/>
      <c r="B19" s="14"/>
      <c r="C19" s="14"/>
      <c r="D19" s="14"/>
      <c r="E19" s="14"/>
      <c r="F19" s="14"/>
      <c r="G19" s="14"/>
      <c r="H19" s="14"/>
      <c r="I19" s="14"/>
    </row>
    <row r="20" spans="1:9" ht="16.5" customHeight="1" x14ac:dyDescent="0.25">
      <c r="A20" s="106" t="s">
        <v>49</v>
      </c>
      <c r="B20" s="107"/>
      <c r="C20" s="107"/>
      <c r="D20" s="107"/>
      <c r="E20" s="107"/>
      <c r="F20" s="107"/>
      <c r="G20" s="107"/>
      <c r="H20" s="107"/>
      <c r="I20" s="107"/>
    </row>
    <row r="21" spans="1:9" ht="9" customHeight="1" x14ac:dyDescent="0.25">
      <c r="A21" s="19"/>
      <c r="B21" s="14"/>
      <c r="C21" s="14"/>
      <c r="D21" s="14"/>
      <c r="E21" s="14"/>
      <c r="F21" s="14"/>
      <c r="G21" s="14"/>
      <c r="H21" s="14"/>
      <c r="I21" s="14"/>
    </row>
    <row r="22" spans="1:9" ht="21.75" customHeight="1" x14ac:dyDescent="0.2">
      <c r="A22" s="106" t="s">
        <v>50</v>
      </c>
      <c r="B22" s="107"/>
      <c r="C22" s="107"/>
      <c r="D22" s="107"/>
      <c r="E22" s="107"/>
      <c r="F22" s="107"/>
      <c r="G22" s="107"/>
      <c r="H22" s="107"/>
      <c r="I22" s="107"/>
    </row>
    <row r="23" spans="1:9" ht="21.75" customHeight="1" x14ac:dyDescent="0.2">
      <c r="A23" s="107"/>
      <c r="B23" s="107"/>
      <c r="C23" s="107"/>
      <c r="D23" s="107"/>
      <c r="E23" s="107"/>
      <c r="F23" s="107"/>
      <c r="G23" s="107"/>
      <c r="H23" s="107"/>
      <c r="I23" s="107"/>
    </row>
    <row r="24" spans="1:9" ht="9" customHeight="1" x14ac:dyDescent="0.2">
      <c r="A24" s="14"/>
      <c r="B24" s="14"/>
      <c r="C24" s="14"/>
      <c r="D24" s="14"/>
      <c r="E24" s="14"/>
      <c r="F24" s="14"/>
      <c r="G24" s="14"/>
      <c r="H24" s="14"/>
      <c r="I24" s="14"/>
    </row>
    <row r="25" spans="1:9" ht="15" customHeight="1" x14ac:dyDescent="0.2">
      <c r="A25" s="106" t="s">
        <v>77</v>
      </c>
      <c r="B25" s="107"/>
      <c r="C25" s="107"/>
      <c r="D25" s="107"/>
      <c r="E25" s="107"/>
      <c r="F25" s="107"/>
      <c r="G25" s="107"/>
      <c r="H25" s="107"/>
      <c r="I25" s="107"/>
    </row>
    <row r="26" spans="1:9" x14ac:dyDescent="0.2">
      <c r="A26" s="107"/>
      <c r="B26" s="107"/>
      <c r="C26" s="107"/>
      <c r="D26" s="107"/>
      <c r="E26" s="107"/>
      <c r="F26" s="107"/>
      <c r="G26" s="107"/>
      <c r="H26" s="107"/>
      <c r="I26" s="107"/>
    </row>
    <row r="27" spans="1:9" x14ac:dyDescent="0.2">
      <c r="A27" s="107"/>
      <c r="B27" s="107"/>
      <c r="C27" s="107"/>
      <c r="D27" s="107"/>
      <c r="E27" s="107"/>
      <c r="F27" s="107"/>
      <c r="G27" s="107"/>
      <c r="H27" s="107"/>
      <c r="I27" s="107"/>
    </row>
    <row r="28" spans="1:9" x14ac:dyDescent="0.2">
      <c r="A28" s="107"/>
      <c r="B28" s="107"/>
      <c r="C28" s="107"/>
      <c r="D28" s="107"/>
      <c r="E28" s="107"/>
      <c r="F28" s="107"/>
      <c r="G28" s="107"/>
      <c r="H28" s="107"/>
      <c r="I28" s="107"/>
    </row>
    <row r="29" spans="1:9" ht="12.2" customHeight="1" x14ac:dyDescent="0.2">
      <c r="A29" s="107"/>
      <c r="B29" s="107"/>
      <c r="C29" s="107"/>
      <c r="D29" s="107"/>
      <c r="E29" s="107"/>
      <c r="F29" s="107"/>
      <c r="G29" s="107"/>
      <c r="H29" s="107"/>
      <c r="I29" s="107"/>
    </row>
    <row r="30" spans="1:9" hidden="1" x14ac:dyDescent="0.2">
      <c r="A30" s="107"/>
      <c r="B30" s="107"/>
      <c r="C30" s="107"/>
      <c r="D30" s="107"/>
      <c r="E30" s="107"/>
      <c r="F30" s="107"/>
      <c r="G30" s="107"/>
      <c r="H30" s="107"/>
      <c r="I30" s="107"/>
    </row>
    <row r="31" spans="1:9" x14ac:dyDescent="0.2">
      <c r="A31" s="14"/>
      <c r="B31" s="14"/>
      <c r="C31" s="14"/>
      <c r="D31" s="14"/>
      <c r="E31" s="14"/>
      <c r="F31" s="14"/>
      <c r="G31" s="14"/>
      <c r="H31" s="14"/>
      <c r="I31" s="14"/>
    </row>
    <row r="32" spans="1:9" x14ac:dyDescent="0.2">
      <c r="A32" s="108" t="s">
        <v>72</v>
      </c>
      <c r="B32" s="107"/>
      <c r="C32" s="107"/>
      <c r="D32" s="107"/>
      <c r="E32" s="107"/>
      <c r="F32" s="107"/>
      <c r="G32" s="107"/>
      <c r="H32" s="107"/>
      <c r="I32" s="107"/>
    </row>
    <row r="33" spans="1:9" ht="17.45" customHeight="1" x14ac:dyDescent="0.2">
      <c r="A33" s="107"/>
      <c r="B33" s="107"/>
      <c r="C33" s="107"/>
      <c r="D33" s="107"/>
      <c r="E33" s="107"/>
      <c r="F33" s="107"/>
      <c r="G33" s="107"/>
      <c r="H33" s="107"/>
      <c r="I33" s="107"/>
    </row>
    <row r="34" spans="1:9" ht="12.2" customHeight="1" x14ac:dyDescent="0.25">
      <c r="A34" s="44"/>
      <c r="B34" s="44"/>
      <c r="C34" s="44"/>
      <c r="D34" s="44"/>
      <c r="E34" s="44"/>
      <c r="F34" s="44"/>
      <c r="G34" s="44"/>
      <c r="H34" s="44"/>
      <c r="I34" s="44"/>
    </row>
    <row r="35" spans="1:9" s="46" customFormat="1" ht="24" customHeight="1" x14ac:dyDescent="0.3">
      <c r="A35" s="45" t="s">
        <v>51</v>
      </c>
      <c r="B35" s="45"/>
      <c r="C35" s="45"/>
      <c r="D35" s="45"/>
      <c r="E35" s="45"/>
      <c r="F35" s="45"/>
      <c r="G35" s="45"/>
      <c r="H35" s="45"/>
      <c r="I35" s="45"/>
    </row>
    <row r="36" spans="1:9" x14ac:dyDescent="0.2">
      <c r="A36" s="106" t="s">
        <v>52</v>
      </c>
      <c r="B36" s="107"/>
      <c r="C36" s="107"/>
      <c r="D36" s="107"/>
      <c r="E36" s="107"/>
      <c r="F36" s="107"/>
      <c r="G36" s="107"/>
      <c r="H36" s="107"/>
      <c r="I36" s="107"/>
    </row>
    <row r="37" spans="1:9" x14ac:dyDescent="0.2">
      <c r="A37" s="107"/>
      <c r="B37" s="107"/>
      <c r="C37" s="107"/>
      <c r="D37" s="107"/>
      <c r="E37" s="107"/>
      <c r="F37" s="107"/>
      <c r="G37" s="107"/>
      <c r="H37" s="107"/>
      <c r="I37" s="107"/>
    </row>
    <row r="38" spans="1:9" x14ac:dyDescent="0.2">
      <c r="A38" s="107"/>
      <c r="B38" s="107"/>
      <c r="C38" s="107"/>
      <c r="D38" s="107"/>
      <c r="E38" s="107"/>
      <c r="F38" s="107"/>
      <c r="G38" s="107"/>
      <c r="H38" s="107"/>
      <c r="I38" s="107"/>
    </row>
    <row r="39" spans="1:9" x14ac:dyDescent="0.2">
      <c r="A39" s="107"/>
      <c r="B39" s="107"/>
      <c r="C39" s="107"/>
      <c r="D39" s="107"/>
      <c r="E39" s="107"/>
      <c r="F39" s="107"/>
      <c r="G39" s="107"/>
      <c r="H39" s="107"/>
      <c r="I39" s="107"/>
    </row>
    <row r="40" spans="1:9" x14ac:dyDescent="0.2">
      <c r="A40" s="107"/>
      <c r="B40" s="107"/>
      <c r="C40" s="107"/>
      <c r="D40" s="107"/>
      <c r="E40" s="107"/>
      <c r="F40" s="107"/>
      <c r="G40" s="107"/>
      <c r="H40" s="107"/>
      <c r="I40" s="107"/>
    </row>
    <row r="41" spans="1:9" x14ac:dyDescent="0.2">
      <c r="A41" s="107"/>
      <c r="B41" s="107"/>
      <c r="C41" s="107"/>
      <c r="D41" s="107"/>
      <c r="E41" s="107"/>
      <c r="F41" s="107"/>
      <c r="G41" s="107"/>
      <c r="H41" s="107"/>
      <c r="I41" s="107"/>
    </row>
  </sheetData>
  <sheetProtection password="C6A3" sheet="1" objects="1" scenarios="1" selectLockedCells="1"/>
  <mergeCells count="12">
    <mergeCell ref="A1:I1"/>
    <mergeCell ref="A3:H3"/>
    <mergeCell ref="A5:I6"/>
    <mergeCell ref="A8:I9"/>
    <mergeCell ref="A36:I41"/>
    <mergeCell ref="A22:I23"/>
    <mergeCell ref="A25:I30"/>
    <mergeCell ref="A32:I33"/>
    <mergeCell ref="A11:I12"/>
    <mergeCell ref="A14:I15"/>
    <mergeCell ref="A17:I18"/>
    <mergeCell ref="A20:I20"/>
  </mergeCells>
  <phoneticPr fontId="9" type="noConversion"/>
  <pageMargins left="0.75" right="0.75" top="0.75" bottom="0.7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66"/>
  </sheetPr>
  <dimension ref="A1:O49"/>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22</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April!F37</f>
        <v>0</v>
      </c>
      <c r="G6" s="62"/>
      <c r="H6" s="62"/>
      <c r="I6" s="98">
        <f>April!I37</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7" si="0">B8+C8-D8</f>
        <v>0</v>
      </c>
      <c r="F8" s="72"/>
      <c r="G8" s="3">
        <f>F8-E8</f>
        <v>0</v>
      </c>
      <c r="H8" s="2">
        <f>$H7+$G8</f>
        <v>0</v>
      </c>
      <c r="I8" s="2">
        <f>$I7+$G8</f>
        <v>0</v>
      </c>
      <c r="J8" s="2">
        <f>J7+D8</f>
        <v>0</v>
      </c>
      <c r="K8" s="2">
        <f t="shared" ref="K8:K37" si="1">K7+C8</f>
        <v>0</v>
      </c>
      <c r="L8" s="2">
        <f t="shared" ref="L8:L37" si="2">IF(G8&lt;0,$L7+1,IF($F8=$F7,$L7,IF($G8&gt;-1,0)))</f>
        <v>0</v>
      </c>
      <c r="M8" s="2">
        <f>IF($G8&lt;0,$M7+1,$M7)</f>
        <v>0</v>
      </c>
      <c r="N8" s="72"/>
      <c r="O8" s="74"/>
    </row>
    <row r="9" spans="1:15" x14ac:dyDescent="0.2">
      <c r="A9" s="1">
        <v>3</v>
      </c>
      <c r="B9" s="2">
        <f t="shared" ref="B9:B37" si="3">$F8</f>
        <v>0</v>
      </c>
      <c r="C9" s="72"/>
      <c r="D9" s="72"/>
      <c r="E9" s="2">
        <f t="shared" si="0"/>
        <v>0</v>
      </c>
      <c r="F9" s="72"/>
      <c r="G9" s="3">
        <f t="shared" ref="G9:G37" si="4">F9-E9</f>
        <v>0</v>
      </c>
      <c r="H9" s="2">
        <f>$H8+$G9</f>
        <v>0</v>
      </c>
      <c r="I9" s="2">
        <f>$I8+$G9</f>
        <v>0</v>
      </c>
      <c r="J9" s="2">
        <f t="shared" ref="J9:J37"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7" si="6">$H9+$G10</f>
        <v>0</v>
      </c>
      <c r="I10" s="2">
        <f t="shared" ref="I10:I37" si="7">$I9+$G10</f>
        <v>0</v>
      </c>
      <c r="J10" s="2">
        <f t="shared" si="5"/>
        <v>0</v>
      </c>
      <c r="K10" s="2">
        <f t="shared" si="1"/>
        <v>0</v>
      </c>
      <c r="L10" s="2">
        <f t="shared" si="2"/>
        <v>0</v>
      </c>
      <c r="M10" s="2">
        <f t="shared" ref="M10:M37"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1">
        <v>31</v>
      </c>
      <c r="B37" s="2">
        <f t="shared" si="3"/>
        <v>0</v>
      </c>
      <c r="C37" s="72"/>
      <c r="D37" s="72"/>
      <c r="E37" s="2">
        <f t="shared" si="0"/>
        <v>0</v>
      </c>
      <c r="F37" s="72"/>
      <c r="G37" s="3">
        <f t="shared" si="4"/>
        <v>0</v>
      </c>
      <c r="H37" s="2">
        <f t="shared" si="6"/>
        <v>0</v>
      </c>
      <c r="I37" s="2">
        <f t="shared" si="7"/>
        <v>0</v>
      </c>
      <c r="J37" s="2">
        <f t="shared" si="5"/>
        <v>0</v>
      </c>
      <c r="K37" s="2">
        <f t="shared" si="1"/>
        <v>0</v>
      </c>
      <c r="L37" s="2">
        <f t="shared" si="2"/>
        <v>0</v>
      </c>
      <c r="M37" s="2">
        <f t="shared" si="8"/>
        <v>0</v>
      </c>
      <c r="N37" s="72"/>
      <c r="O37" s="74"/>
    </row>
    <row r="38" spans="1:15" x14ac:dyDescent="0.2">
      <c r="A38" s="35" t="s">
        <v>13</v>
      </c>
      <c r="B38" s="36"/>
      <c r="C38" s="36"/>
      <c r="D38" s="36"/>
      <c r="E38" s="36"/>
      <c r="F38" s="37">
        <f>F37</f>
        <v>0</v>
      </c>
      <c r="G38" s="38"/>
      <c r="H38" s="37">
        <f>H37</f>
        <v>0</v>
      </c>
      <c r="I38" s="37">
        <f>I37</f>
        <v>0</v>
      </c>
      <c r="J38" s="37">
        <f>J37</f>
        <v>0</v>
      </c>
      <c r="K38" s="36"/>
      <c r="L38" s="36"/>
      <c r="M38" s="36"/>
      <c r="N38" s="36"/>
      <c r="O38" s="36"/>
    </row>
    <row r="39" spans="1:15" x14ac:dyDescent="0.2">
      <c r="A39" s="4"/>
      <c r="B39" s="2"/>
      <c r="C39" s="2"/>
      <c r="D39" s="2"/>
      <c r="E39" s="2"/>
      <c r="F39" s="5"/>
      <c r="G39" s="3"/>
      <c r="H39" s="5"/>
      <c r="I39" s="5"/>
      <c r="J39" s="5"/>
      <c r="K39" s="2"/>
      <c r="L39" s="2"/>
      <c r="M39" s="2"/>
      <c r="N39" s="2"/>
    </row>
    <row r="40" spans="1:15" x14ac:dyDescent="0.2">
      <c r="A40" s="47"/>
      <c r="D40" s="64" t="s">
        <v>14</v>
      </c>
      <c r="E40" s="97" t="str">
        <f>IF(H38=0,"0",H38/J38*1)</f>
        <v>0</v>
      </c>
      <c r="F40" s="2"/>
      <c r="G40" s="2"/>
      <c r="H40" s="2"/>
      <c r="L40" s="65" t="s">
        <v>15</v>
      </c>
      <c r="M40" s="66" t="str">
        <f>IF(COUNTIF(L7:L37,5),"Yes","No")</f>
        <v>No</v>
      </c>
      <c r="N40" s="65"/>
      <c r="O40" s="65"/>
    </row>
    <row r="41" spans="1:15" x14ac:dyDescent="0.2">
      <c r="A41" s="67"/>
      <c r="B41" s="67"/>
      <c r="C41" s="67"/>
      <c r="D41" s="68" t="s">
        <v>16</v>
      </c>
      <c r="E41" s="69" t="str">
        <f>IF(E40&gt;-0.5%,"No","Yes")</f>
        <v>No</v>
      </c>
      <c r="F41" s="68"/>
      <c r="G41" s="70"/>
      <c r="H41" s="67"/>
      <c r="I41" s="67"/>
      <c r="J41" s="67"/>
      <c r="K41" s="67"/>
      <c r="L41" s="68" t="s">
        <v>17</v>
      </c>
      <c r="M41" s="69" t="str">
        <f>IF(COUNTIF(M7:M37,18),"Yes","No")</f>
        <v>No</v>
      </c>
      <c r="N41" s="68"/>
      <c r="O41" s="68"/>
    </row>
    <row r="49" spans="8:8" x14ac:dyDescent="0.2">
      <c r="H49" s="99"/>
    </row>
  </sheetData>
  <sheetProtection sheet="1" selectLockedCells="1"/>
  <mergeCells count="5">
    <mergeCell ref="A1:O1"/>
    <mergeCell ref="B4:C4"/>
    <mergeCell ref="I2:O4"/>
    <mergeCell ref="B2:G2"/>
    <mergeCell ref="F4:G4"/>
  </mergeCells>
  <phoneticPr fontId="0" type="noConversion"/>
  <conditionalFormatting sqref="L7:L39">
    <cfRule type="cellIs" dxfId="22" priority="2" stopIfTrue="1" operator="greaterThanOrEqual">
      <formula>5</formula>
    </cfRule>
  </conditionalFormatting>
  <conditionalFormatting sqref="M7:M39">
    <cfRule type="cellIs" dxfId="21" priority="3" stopIfTrue="1" operator="greaterThanOrEqual">
      <formula>18</formula>
    </cfRule>
  </conditionalFormatting>
  <conditionalFormatting sqref="N38:O38">
    <cfRule type="cellIs" dxfId="20"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66"/>
  </sheetPr>
  <dimension ref="A1:O41"/>
  <sheetViews>
    <sheetView zoomScaleNormal="100"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23</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May!F38</f>
        <v>0</v>
      </c>
      <c r="G6" s="62"/>
      <c r="H6" s="62"/>
      <c r="I6" s="98">
        <f>May!I38</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6" si="0">B8+C8-D8</f>
        <v>0</v>
      </c>
      <c r="F8" s="72"/>
      <c r="G8" s="3">
        <f>F8-E8</f>
        <v>0</v>
      </c>
      <c r="H8" s="2">
        <f>$H7+$G8</f>
        <v>0</v>
      </c>
      <c r="I8" s="2">
        <f>$I7+$G8</f>
        <v>0</v>
      </c>
      <c r="J8" s="2">
        <f>J7+D8</f>
        <v>0</v>
      </c>
      <c r="K8" s="2">
        <f t="shared" ref="K8:K36" si="1">K7+C8</f>
        <v>0</v>
      </c>
      <c r="L8" s="2">
        <f t="shared" ref="L8:L36" si="2">IF(G8&lt;0,$L7+1,IF($F8=$F7,$L7,IF($G8&gt;-1,0)))</f>
        <v>0</v>
      </c>
      <c r="M8" s="2">
        <f>IF($G8&lt;0,$M7+1,$M7)</f>
        <v>0</v>
      </c>
      <c r="N8" s="72"/>
      <c r="O8" s="74"/>
    </row>
    <row r="9" spans="1:15" x14ac:dyDescent="0.2">
      <c r="A9" s="1">
        <v>3</v>
      </c>
      <c r="B9" s="2">
        <f t="shared" ref="B9:B36" si="3">$F8</f>
        <v>0</v>
      </c>
      <c r="C9" s="72"/>
      <c r="D9" s="72"/>
      <c r="E9" s="2">
        <f t="shared" si="0"/>
        <v>0</v>
      </c>
      <c r="F9" s="72"/>
      <c r="G9" s="3">
        <f t="shared" ref="G9:G36" si="4">F9-E9</f>
        <v>0</v>
      </c>
      <c r="H9" s="2">
        <f>$H8+$G9</f>
        <v>0</v>
      </c>
      <c r="I9" s="2">
        <f>$I8+$G9</f>
        <v>0</v>
      </c>
      <c r="J9" s="2">
        <f t="shared" ref="J9:J36"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6" si="6">$H9+$G10</f>
        <v>0</v>
      </c>
      <c r="I10" s="2">
        <f t="shared" ref="I10:I36" si="7">$I9+$G10</f>
        <v>0</v>
      </c>
      <c r="J10" s="2">
        <f t="shared" si="5"/>
        <v>0</v>
      </c>
      <c r="K10" s="2">
        <f t="shared" si="1"/>
        <v>0</v>
      </c>
      <c r="L10" s="2">
        <f t="shared" si="2"/>
        <v>0</v>
      </c>
      <c r="M10" s="2">
        <f t="shared" ref="M10:M36"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35" t="s">
        <v>13</v>
      </c>
      <c r="B37" s="36"/>
      <c r="C37" s="36"/>
      <c r="D37" s="36"/>
      <c r="E37" s="36"/>
      <c r="F37" s="37">
        <f>F36</f>
        <v>0</v>
      </c>
      <c r="G37" s="38"/>
      <c r="H37" s="37">
        <f>H36</f>
        <v>0</v>
      </c>
      <c r="I37" s="37">
        <f>I36</f>
        <v>0</v>
      </c>
      <c r="J37" s="37">
        <f>J36</f>
        <v>0</v>
      </c>
      <c r="K37" s="36"/>
      <c r="L37" s="36"/>
      <c r="M37" s="36"/>
      <c r="N37" s="36"/>
      <c r="O37" s="36"/>
    </row>
    <row r="38" spans="1:15" x14ac:dyDescent="0.2">
      <c r="A38" s="4"/>
      <c r="B38" s="47"/>
      <c r="C38" s="47"/>
      <c r="D38" s="47"/>
      <c r="E38" s="47"/>
      <c r="F38" s="48"/>
      <c r="G38" s="49"/>
      <c r="H38" s="48"/>
      <c r="I38" s="48"/>
      <c r="J38" s="48"/>
      <c r="K38" s="47"/>
      <c r="L38" s="47"/>
      <c r="M38" s="47"/>
      <c r="N38" s="2"/>
    </row>
    <row r="39" spans="1:15" hidden="1" x14ac:dyDescent="0.2">
      <c r="A39" s="4"/>
      <c r="B39" s="2"/>
      <c r="C39" s="2"/>
      <c r="D39" s="2"/>
      <c r="E39" s="2"/>
      <c r="F39" s="5"/>
      <c r="G39" s="3"/>
      <c r="H39" s="5"/>
      <c r="I39" s="5"/>
      <c r="J39" s="5"/>
      <c r="K39" s="2"/>
      <c r="L39" s="2"/>
      <c r="M39" s="2"/>
      <c r="N39" s="2"/>
    </row>
    <row r="40" spans="1:15" x14ac:dyDescent="0.2">
      <c r="A40" s="47"/>
      <c r="D40" s="64" t="s">
        <v>14</v>
      </c>
      <c r="E40" s="91" t="str">
        <f>IF(H37=0,"0",H37/J37*1)</f>
        <v>0</v>
      </c>
      <c r="F40" s="2"/>
      <c r="G40" s="2"/>
      <c r="H40" s="2"/>
      <c r="L40" s="65" t="s">
        <v>15</v>
      </c>
      <c r="M40" s="100" t="str">
        <f>IF(COUNTIF(L7:L36,5),"Yes","No")</f>
        <v>No</v>
      </c>
      <c r="N40" s="65"/>
      <c r="O40" s="65"/>
    </row>
    <row r="41" spans="1:15" x14ac:dyDescent="0.2">
      <c r="A41" s="67"/>
      <c r="B41" s="67"/>
      <c r="C41" s="67"/>
      <c r="D41" s="68" t="s">
        <v>16</v>
      </c>
      <c r="E41" s="101" t="str">
        <f>IF(E40&gt;-0.5%,"No","Yes")</f>
        <v>No</v>
      </c>
      <c r="F41" s="68"/>
      <c r="G41" s="70"/>
      <c r="H41" s="67"/>
      <c r="I41" s="67"/>
      <c r="J41" s="67"/>
      <c r="K41" s="67"/>
      <c r="L41" s="68" t="s">
        <v>17</v>
      </c>
      <c r="M41" s="101" t="str">
        <f>IF(COUNTIF(M7:M36,18),"Yes","No")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19" priority="2" stopIfTrue="1" operator="greaterThanOrEqual">
      <formula>5</formula>
    </cfRule>
  </conditionalFormatting>
  <conditionalFormatting sqref="M7:M39">
    <cfRule type="cellIs" dxfId="18" priority="3" stopIfTrue="1" operator="greaterThanOrEqual">
      <formula>18</formula>
    </cfRule>
  </conditionalFormatting>
  <conditionalFormatting sqref="N37:O37">
    <cfRule type="cellIs" dxfId="17"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24</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June!F37</f>
        <v>0</v>
      </c>
      <c r="G6" s="62"/>
      <c r="H6" s="62"/>
      <c r="I6" s="98">
        <f>June!I37</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7" si="0">B8+C8-D8</f>
        <v>0</v>
      </c>
      <c r="F8" s="72"/>
      <c r="G8" s="3">
        <f>F8-E8</f>
        <v>0</v>
      </c>
      <c r="H8" s="2">
        <f>$H7+$G8</f>
        <v>0</v>
      </c>
      <c r="I8" s="2">
        <f>$I7+$G8</f>
        <v>0</v>
      </c>
      <c r="J8" s="2">
        <f>J7+D8</f>
        <v>0</v>
      </c>
      <c r="K8" s="2">
        <f t="shared" ref="K8:K37" si="1">K7+C8</f>
        <v>0</v>
      </c>
      <c r="L8" s="2">
        <f t="shared" ref="L8:L37" si="2">IF(G8&lt;0,$L7+1,IF($F8=$F7,$L7,IF($G8&gt;-1,0)))</f>
        <v>0</v>
      </c>
      <c r="M8" s="2">
        <f>IF($G8&lt;0,$M7+1,$M7)</f>
        <v>0</v>
      </c>
      <c r="N8" s="72"/>
      <c r="O8" s="74"/>
    </row>
    <row r="9" spans="1:15" x14ac:dyDescent="0.2">
      <c r="A9" s="1">
        <v>3</v>
      </c>
      <c r="B9" s="2">
        <f t="shared" ref="B9:B37" si="3">$F8</f>
        <v>0</v>
      </c>
      <c r="C9" s="72"/>
      <c r="D9" s="72"/>
      <c r="E9" s="2">
        <f t="shared" si="0"/>
        <v>0</v>
      </c>
      <c r="F9" s="72"/>
      <c r="G9" s="3">
        <f t="shared" ref="G9:G37" si="4">F9-E9</f>
        <v>0</v>
      </c>
      <c r="H9" s="2">
        <f>$H8+$G9</f>
        <v>0</v>
      </c>
      <c r="I9" s="2">
        <f>$I8+$G9</f>
        <v>0</v>
      </c>
      <c r="J9" s="2">
        <f t="shared" ref="J9:J37"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7" si="6">$H9+$G10</f>
        <v>0</v>
      </c>
      <c r="I10" s="2">
        <f t="shared" ref="I10:I37" si="7">$I9+$G10</f>
        <v>0</v>
      </c>
      <c r="J10" s="2">
        <f t="shared" si="5"/>
        <v>0</v>
      </c>
      <c r="K10" s="2">
        <f t="shared" si="1"/>
        <v>0</v>
      </c>
      <c r="L10" s="2">
        <f t="shared" si="2"/>
        <v>0</v>
      </c>
      <c r="M10" s="2">
        <f t="shared" ref="M10:M37"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1">
        <v>31</v>
      </c>
      <c r="B37" s="2">
        <f t="shared" si="3"/>
        <v>0</v>
      </c>
      <c r="C37" s="72"/>
      <c r="D37" s="72"/>
      <c r="E37" s="2">
        <f t="shared" si="0"/>
        <v>0</v>
      </c>
      <c r="F37" s="72"/>
      <c r="G37" s="3">
        <f t="shared" si="4"/>
        <v>0</v>
      </c>
      <c r="H37" s="2">
        <f t="shared" si="6"/>
        <v>0</v>
      </c>
      <c r="I37" s="2">
        <f t="shared" si="7"/>
        <v>0</v>
      </c>
      <c r="J37" s="2">
        <f t="shared" si="5"/>
        <v>0</v>
      </c>
      <c r="K37" s="2">
        <f t="shared" si="1"/>
        <v>0</v>
      </c>
      <c r="L37" s="2">
        <f t="shared" si="2"/>
        <v>0</v>
      </c>
      <c r="M37" s="2">
        <f t="shared" si="8"/>
        <v>0</v>
      </c>
      <c r="N37" s="72"/>
      <c r="O37" s="74"/>
    </row>
    <row r="38" spans="1:15" x14ac:dyDescent="0.2">
      <c r="A38" s="35" t="s">
        <v>13</v>
      </c>
      <c r="B38" s="36"/>
      <c r="C38" s="36"/>
      <c r="D38" s="36"/>
      <c r="E38" s="36"/>
      <c r="F38" s="37">
        <f>F37</f>
        <v>0</v>
      </c>
      <c r="G38" s="38"/>
      <c r="H38" s="37">
        <f>H37</f>
        <v>0</v>
      </c>
      <c r="I38" s="37">
        <f>I37</f>
        <v>0</v>
      </c>
      <c r="J38" s="37">
        <f>J37</f>
        <v>0</v>
      </c>
      <c r="K38" s="36"/>
      <c r="L38" s="36"/>
      <c r="M38" s="36"/>
      <c r="N38" s="36"/>
      <c r="O38" s="36"/>
    </row>
    <row r="39" spans="1:15" x14ac:dyDescent="0.2">
      <c r="A39" s="4"/>
      <c r="B39" s="2"/>
      <c r="C39" s="2"/>
      <c r="D39" s="2"/>
      <c r="E39" s="2"/>
      <c r="F39" s="5"/>
      <c r="G39" s="3"/>
      <c r="H39" s="5"/>
      <c r="I39" s="5"/>
      <c r="J39" s="5"/>
      <c r="K39" s="2"/>
      <c r="L39" s="2"/>
      <c r="M39" s="2"/>
      <c r="N39" s="2"/>
    </row>
    <row r="40" spans="1:15" x14ac:dyDescent="0.2">
      <c r="A40" s="47"/>
      <c r="D40" s="64" t="s">
        <v>14</v>
      </c>
      <c r="E40" s="97" t="str">
        <f>IF(H38=0,"0",H38/J38*1)</f>
        <v>0</v>
      </c>
      <c r="F40" s="2"/>
      <c r="G40" s="2"/>
      <c r="H40" s="2"/>
      <c r="K40" s="65" t="s">
        <v>15</v>
      </c>
      <c r="L40" s="66" t="str">
        <f>IF(COUNTIF(L7:L37,5),"Yes","No")</f>
        <v>No</v>
      </c>
      <c r="N40" s="65"/>
      <c r="O40" s="65"/>
    </row>
    <row r="41" spans="1:15" x14ac:dyDescent="0.2">
      <c r="A41" s="67"/>
      <c r="B41" s="67"/>
      <c r="C41" s="67"/>
      <c r="D41" s="68" t="s">
        <v>16</v>
      </c>
      <c r="E41" s="69" t="str">
        <f>IF(E40&gt;-0.5%,"No","Yes")</f>
        <v>No</v>
      </c>
      <c r="F41" s="68"/>
      <c r="G41" s="70"/>
      <c r="H41" s="67"/>
      <c r="I41" s="67"/>
      <c r="J41" s="67"/>
      <c r="K41" s="68" t="s">
        <v>17</v>
      </c>
      <c r="L41" s="69" t="str">
        <f>IF(COUNTIF(M7:M37,18),"Yes","No")</f>
        <v>No</v>
      </c>
      <c r="M41" s="68"/>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16" priority="2" stopIfTrue="1" operator="greaterThanOrEqual">
      <formula>5</formula>
    </cfRule>
  </conditionalFormatting>
  <conditionalFormatting sqref="M7:M39">
    <cfRule type="cellIs" dxfId="15" priority="3" stopIfTrue="1" operator="greaterThanOrEqual">
      <formula>18</formula>
    </cfRule>
  </conditionalFormatting>
  <conditionalFormatting sqref="N38:O38">
    <cfRule type="cellIs" dxfId="14"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25</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July!F38</f>
        <v>0</v>
      </c>
      <c r="G6" s="62"/>
      <c r="H6" s="62"/>
      <c r="I6" s="98">
        <f>July!I38</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7" si="0">B8+C8-D8</f>
        <v>0</v>
      </c>
      <c r="F8" s="72"/>
      <c r="G8" s="3">
        <f>F8-E8</f>
        <v>0</v>
      </c>
      <c r="H8" s="2">
        <f>$H7+$G8</f>
        <v>0</v>
      </c>
      <c r="I8" s="2">
        <f>$I7+$G8</f>
        <v>0</v>
      </c>
      <c r="J8" s="2">
        <f>J7+D8</f>
        <v>0</v>
      </c>
      <c r="K8" s="2">
        <f t="shared" ref="K8:K37" si="1">K7+C8</f>
        <v>0</v>
      </c>
      <c r="L8" s="2">
        <f t="shared" ref="L8:L37" si="2">IF(G8&lt;0,$L7+1,IF($F8=$F7,$L7,IF($G8&gt;-1,0)))</f>
        <v>0</v>
      </c>
      <c r="M8" s="2">
        <f>IF($G8&lt;0,$M7+1,$M7)</f>
        <v>0</v>
      </c>
      <c r="N8" s="72"/>
      <c r="O8" s="74"/>
    </row>
    <row r="9" spans="1:15" x14ac:dyDescent="0.2">
      <c r="A9" s="1">
        <v>3</v>
      </c>
      <c r="B9" s="2">
        <f t="shared" ref="B9:B37" si="3">$F8</f>
        <v>0</v>
      </c>
      <c r="C9" s="72"/>
      <c r="D9" s="72"/>
      <c r="E9" s="2">
        <f t="shared" si="0"/>
        <v>0</v>
      </c>
      <c r="F9" s="72"/>
      <c r="G9" s="3">
        <f t="shared" ref="G9:G37" si="4">F9-E9</f>
        <v>0</v>
      </c>
      <c r="H9" s="2">
        <f>$H8+$G9</f>
        <v>0</v>
      </c>
      <c r="I9" s="2">
        <f>$I8+$G9</f>
        <v>0</v>
      </c>
      <c r="J9" s="2">
        <f t="shared" ref="J9:J37"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7" si="6">$H9+$G10</f>
        <v>0</v>
      </c>
      <c r="I10" s="2">
        <f t="shared" ref="I10:I37" si="7">$I9+$G10</f>
        <v>0</v>
      </c>
      <c r="J10" s="2">
        <f t="shared" si="5"/>
        <v>0</v>
      </c>
      <c r="K10" s="2">
        <f t="shared" si="1"/>
        <v>0</v>
      </c>
      <c r="L10" s="2">
        <f t="shared" si="2"/>
        <v>0</v>
      </c>
      <c r="M10" s="2">
        <f t="shared" ref="M10:M37"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1">
        <v>31</v>
      </c>
      <c r="B37" s="2">
        <f t="shared" si="3"/>
        <v>0</v>
      </c>
      <c r="C37" s="72"/>
      <c r="D37" s="72"/>
      <c r="E37" s="2">
        <f t="shared" si="0"/>
        <v>0</v>
      </c>
      <c r="F37" s="72"/>
      <c r="G37" s="3">
        <f t="shared" si="4"/>
        <v>0</v>
      </c>
      <c r="H37" s="2">
        <f t="shared" si="6"/>
        <v>0</v>
      </c>
      <c r="I37" s="2">
        <f t="shared" si="7"/>
        <v>0</v>
      </c>
      <c r="J37" s="2">
        <f t="shared" si="5"/>
        <v>0</v>
      </c>
      <c r="K37" s="2">
        <f t="shared" si="1"/>
        <v>0</v>
      </c>
      <c r="L37" s="2">
        <f t="shared" si="2"/>
        <v>0</v>
      </c>
      <c r="M37" s="2">
        <f t="shared" si="8"/>
        <v>0</v>
      </c>
      <c r="N37" s="72"/>
      <c r="O37" s="74"/>
    </row>
    <row r="38" spans="1:15" x14ac:dyDescent="0.2">
      <c r="A38" s="35" t="s">
        <v>13</v>
      </c>
      <c r="B38" s="36"/>
      <c r="C38" s="36"/>
      <c r="D38" s="36"/>
      <c r="E38" s="36"/>
      <c r="F38" s="37">
        <f>F37</f>
        <v>0</v>
      </c>
      <c r="G38" s="38"/>
      <c r="H38" s="37">
        <f>H37</f>
        <v>0</v>
      </c>
      <c r="I38" s="37">
        <f>I37</f>
        <v>0</v>
      </c>
      <c r="J38" s="37">
        <f>J37</f>
        <v>0</v>
      </c>
      <c r="K38" s="36"/>
      <c r="L38" s="36"/>
      <c r="M38" s="36"/>
      <c r="N38" s="36"/>
      <c r="O38" s="36"/>
    </row>
    <row r="39" spans="1:15" x14ac:dyDescent="0.2">
      <c r="A39" s="4"/>
      <c r="B39" s="2"/>
      <c r="C39" s="2"/>
      <c r="D39" s="2"/>
      <c r="E39" s="2"/>
      <c r="F39" s="5"/>
      <c r="G39" s="3"/>
      <c r="H39" s="5"/>
      <c r="I39" s="5"/>
      <c r="J39" s="5"/>
      <c r="K39" s="2"/>
      <c r="L39" s="2"/>
      <c r="M39" s="2"/>
      <c r="N39" s="2"/>
    </row>
    <row r="40" spans="1:15" x14ac:dyDescent="0.2">
      <c r="A40" s="47"/>
      <c r="D40" s="64" t="s">
        <v>14</v>
      </c>
      <c r="E40" s="97" t="str">
        <f>IF(H38=0,"0",H38/J38*1)</f>
        <v>0</v>
      </c>
      <c r="F40" s="2"/>
      <c r="G40" s="2"/>
      <c r="H40" s="2"/>
      <c r="L40" s="65" t="s">
        <v>15</v>
      </c>
      <c r="M40" s="66" t="str">
        <f>IF(COUNTIF(L7:L37,5),"Yes","No")</f>
        <v>No</v>
      </c>
      <c r="N40" s="65"/>
      <c r="O40" s="65"/>
    </row>
    <row r="41" spans="1:15" x14ac:dyDescent="0.2">
      <c r="A41" s="67"/>
      <c r="B41" s="67"/>
      <c r="C41" s="67"/>
      <c r="D41" s="68" t="s">
        <v>16</v>
      </c>
      <c r="E41" s="69" t="str">
        <f>IF(E40&gt;-0.5%,"No","Yes")</f>
        <v>No</v>
      </c>
      <c r="F41" s="68"/>
      <c r="G41" s="70"/>
      <c r="H41" s="67"/>
      <c r="I41" s="67"/>
      <c r="J41" s="67"/>
      <c r="K41" s="67"/>
      <c r="L41" s="68" t="s">
        <v>17</v>
      </c>
      <c r="M41" s="69" t="str">
        <f>IF(COUNTIF(M7:M37,18),"Yes","No")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13" priority="2" stopIfTrue="1" operator="greaterThanOrEqual">
      <formula>5</formula>
    </cfRule>
  </conditionalFormatting>
  <conditionalFormatting sqref="M7:M39">
    <cfRule type="cellIs" dxfId="12" priority="3" stopIfTrue="1" operator="greaterThanOrEqual">
      <formula>18</formula>
    </cfRule>
  </conditionalFormatting>
  <conditionalFormatting sqref="N38:O38">
    <cfRule type="cellIs" dxfId="11"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 width="9.140625" style="55"/>
    <col min="2" max="2" width="9.7109375" style="55" bestFit="1" customWidth="1"/>
    <col min="3"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26</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Aug!F38</f>
        <v>0</v>
      </c>
      <c r="G6" s="62"/>
      <c r="H6" s="62"/>
      <c r="I6" s="98">
        <f>Aug!I38</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6" si="0">B8+C8-D8</f>
        <v>0</v>
      </c>
      <c r="F8" s="72"/>
      <c r="G8" s="3">
        <f>F8-E8</f>
        <v>0</v>
      </c>
      <c r="H8" s="2">
        <f>$H7+$G8</f>
        <v>0</v>
      </c>
      <c r="I8" s="2">
        <f>$I7+$G8</f>
        <v>0</v>
      </c>
      <c r="J8" s="2">
        <f>J7+D8</f>
        <v>0</v>
      </c>
      <c r="K8" s="2">
        <f t="shared" ref="K8:K36" si="1">K7+C8</f>
        <v>0</v>
      </c>
      <c r="L8" s="2">
        <f t="shared" ref="L8:L36" si="2">IF(G8&lt;0,$L7+1,IF($F8=$F7,$L7,IF($G8&gt;-1,0)))</f>
        <v>0</v>
      </c>
      <c r="M8" s="2">
        <f>IF($G8&lt;0,$M7+1,$M7)</f>
        <v>0</v>
      </c>
      <c r="N8" s="72"/>
      <c r="O8" s="74"/>
    </row>
    <row r="9" spans="1:15" x14ac:dyDescent="0.2">
      <c r="A9" s="1">
        <v>3</v>
      </c>
      <c r="B9" s="2">
        <f t="shared" ref="B9:B36" si="3">$F8</f>
        <v>0</v>
      </c>
      <c r="C9" s="72"/>
      <c r="D9" s="72"/>
      <c r="E9" s="2">
        <f t="shared" si="0"/>
        <v>0</v>
      </c>
      <c r="F9" s="72"/>
      <c r="G9" s="3">
        <f t="shared" ref="G9:G36" si="4">F9-E9</f>
        <v>0</v>
      </c>
      <c r="H9" s="2">
        <f>$H8+$G9</f>
        <v>0</v>
      </c>
      <c r="I9" s="2">
        <f>$I8+$G9</f>
        <v>0</v>
      </c>
      <c r="J9" s="2">
        <f t="shared" ref="J9:J36"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6" si="6">$H9+$G10</f>
        <v>0</v>
      </c>
      <c r="I10" s="2">
        <f t="shared" ref="I10:I36" si="7">$I9+$G10</f>
        <v>0</v>
      </c>
      <c r="J10" s="2">
        <f t="shared" si="5"/>
        <v>0</v>
      </c>
      <c r="K10" s="2">
        <f t="shared" si="1"/>
        <v>0</v>
      </c>
      <c r="L10" s="2">
        <f t="shared" si="2"/>
        <v>0</v>
      </c>
      <c r="M10" s="2">
        <f t="shared" ref="M10:M36"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35" t="s">
        <v>13</v>
      </c>
      <c r="B37" s="36"/>
      <c r="C37" s="36"/>
      <c r="D37" s="36"/>
      <c r="E37" s="36"/>
      <c r="F37" s="37">
        <f>F36</f>
        <v>0</v>
      </c>
      <c r="G37" s="38"/>
      <c r="H37" s="37">
        <f>H36</f>
        <v>0</v>
      </c>
      <c r="I37" s="37">
        <f>I36</f>
        <v>0</v>
      </c>
      <c r="J37" s="37">
        <f>J36</f>
        <v>0</v>
      </c>
      <c r="K37" s="36"/>
      <c r="L37" s="36"/>
      <c r="M37" s="36"/>
      <c r="N37" s="36"/>
      <c r="O37" s="36"/>
    </row>
    <row r="38" spans="1:15" x14ac:dyDescent="0.2">
      <c r="A38" s="4"/>
      <c r="B38" s="47"/>
      <c r="C38" s="47"/>
      <c r="D38" s="47"/>
      <c r="E38" s="47"/>
      <c r="F38" s="48"/>
      <c r="G38" s="49"/>
      <c r="H38" s="48"/>
      <c r="I38" s="48"/>
      <c r="J38" s="48"/>
      <c r="K38" s="47"/>
      <c r="L38" s="47"/>
      <c r="M38" s="47"/>
      <c r="N38" s="2"/>
    </row>
    <row r="39" spans="1:15" hidden="1" x14ac:dyDescent="0.2">
      <c r="A39" s="4"/>
      <c r="B39" s="2"/>
      <c r="C39" s="2"/>
      <c r="D39" s="2"/>
      <c r="E39" s="2"/>
      <c r="F39" s="5"/>
      <c r="G39" s="3"/>
      <c r="H39" s="5"/>
      <c r="I39" s="5"/>
      <c r="J39" s="5"/>
      <c r="K39" s="2"/>
      <c r="L39" s="2"/>
      <c r="M39" s="2"/>
      <c r="N39" s="2"/>
    </row>
    <row r="40" spans="1:15" x14ac:dyDescent="0.2">
      <c r="A40" s="47"/>
      <c r="D40" s="64" t="s">
        <v>14</v>
      </c>
      <c r="E40" s="91" t="str">
        <f>IF(H37=0,"0",H37/J37*1)</f>
        <v>0</v>
      </c>
      <c r="F40" s="2"/>
      <c r="G40" s="2"/>
      <c r="H40" s="2"/>
      <c r="L40" s="65" t="s">
        <v>15</v>
      </c>
      <c r="M40" s="100" t="str">
        <f>IF(COUNTIF(L7:L36,5),"Yes","No")</f>
        <v>No</v>
      </c>
      <c r="N40" s="65"/>
      <c r="O40" s="65"/>
    </row>
    <row r="41" spans="1:15" x14ac:dyDescent="0.2">
      <c r="A41" s="67"/>
      <c r="B41" s="67"/>
      <c r="C41" s="67"/>
      <c r="D41" s="68" t="s">
        <v>16</v>
      </c>
      <c r="E41" s="101" t="str">
        <f>IF(E40&gt;-0.5%,"No","Yes")</f>
        <v>No</v>
      </c>
      <c r="F41" s="68"/>
      <c r="G41" s="70"/>
      <c r="H41" s="67"/>
      <c r="I41" s="67"/>
      <c r="J41" s="67"/>
      <c r="K41" s="67"/>
      <c r="L41" s="68" t="s">
        <v>17</v>
      </c>
      <c r="M41" s="101" t="str">
        <f>IF(COUNTIF(M7:M36,18),"Yes","No")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10" priority="2" stopIfTrue="1" operator="greaterThanOrEqual">
      <formula>5</formula>
    </cfRule>
  </conditionalFormatting>
  <conditionalFormatting sqref="M7:M39">
    <cfRule type="cellIs" dxfId="9" priority="3" stopIfTrue="1" operator="greaterThanOrEqual">
      <formula>18</formula>
    </cfRule>
  </conditionalFormatting>
  <conditionalFormatting sqref="N37:O37">
    <cfRule type="cellIs" dxfId="8"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27</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Sept!F37</f>
        <v>0</v>
      </c>
      <c r="G6" s="62"/>
      <c r="H6" s="62"/>
      <c r="I6" s="98">
        <f>Sept!I37</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7" si="0">B8+C8-D8</f>
        <v>0</v>
      </c>
      <c r="F8" s="72"/>
      <c r="G8" s="3">
        <f>F8-E8</f>
        <v>0</v>
      </c>
      <c r="H8" s="2">
        <f>$H7+$G8</f>
        <v>0</v>
      </c>
      <c r="I8" s="2">
        <f>$I7+$G8</f>
        <v>0</v>
      </c>
      <c r="J8" s="2">
        <f>J7+D8</f>
        <v>0</v>
      </c>
      <c r="K8" s="2">
        <f t="shared" ref="K8:K37" si="1">K7+C8</f>
        <v>0</v>
      </c>
      <c r="L8" s="2">
        <f t="shared" ref="L8:L37" si="2">IF(G8&lt;0,$L7+1,IF($F8=$F7,$L7,IF($G8&gt;-1,0)))</f>
        <v>0</v>
      </c>
      <c r="M8" s="2">
        <f>IF($G8&lt;0,$M7+1,$M7)</f>
        <v>0</v>
      </c>
      <c r="N8" s="72"/>
      <c r="O8" s="74"/>
    </row>
    <row r="9" spans="1:15" x14ac:dyDescent="0.2">
      <c r="A9" s="1">
        <v>3</v>
      </c>
      <c r="B9" s="2">
        <f t="shared" ref="B9:B37" si="3">$F8</f>
        <v>0</v>
      </c>
      <c r="C9" s="72"/>
      <c r="D9" s="72"/>
      <c r="E9" s="2">
        <f t="shared" si="0"/>
        <v>0</v>
      </c>
      <c r="F9" s="72"/>
      <c r="G9" s="3">
        <f t="shared" ref="G9:G37" si="4">F9-E9</f>
        <v>0</v>
      </c>
      <c r="H9" s="2">
        <f>$H8+$G9</f>
        <v>0</v>
      </c>
      <c r="I9" s="2">
        <f>$I8+$G9</f>
        <v>0</v>
      </c>
      <c r="J9" s="2">
        <f t="shared" ref="J9:J37"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7" si="6">$H9+$G10</f>
        <v>0</v>
      </c>
      <c r="I10" s="2">
        <f t="shared" ref="I10:I37" si="7">$I9+$G10</f>
        <v>0</v>
      </c>
      <c r="J10" s="2">
        <f t="shared" si="5"/>
        <v>0</v>
      </c>
      <c r="K10" s="2">
        <f t="shared" si="1"/>
        <v>0</v>
      </c>
      <c r="L10" s="2">
        <f t="shared" si="2"/>
        <v>0</v>
      </c>
      <c r="M10" s="2">
        <f t="shared" ref="M10:M37"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1">
        <v>31</v>
      </c>
      <c r="B37" s="2">
        <f t="shared" si="3"/>
        <v>0</v>
      </c>
      <c r="C37" s="72"/>
      <c r="D37" s="72"/>
      <c r="E37" s="2">
        <f t="shared" si="0"/>
        <v>0</v>
      </c>
      <c r="F37" s="72"/>
      <c r="G37" s="3">
        <f t="shared" si="4"/>
        <v>0</v>
      </c>
      <c r="H37" s="2">
        <f t="shared" si="6"/>
        <v>0</v>
      </c>
      <c r="I37" s="2">
        <f t="shared" si="7"/>
        <v>0</v>
      </c>
      <c r="J37" s="2">
        <f t="shared" si="5"/>
        <v>0</v>
      </c>
      <c r="K37" s="2">
        <f t="shared" si="1"/>
        <v>0</v>
      </c>
      <c r="L37" s="2">
        <f t="shared" si="2"/>
        <v>0</v>
      </c>
      <c r="M37" s="2">
        <f t="shared" si="8"/>
        <v>0</v>
      </c>
      <c r="N37" s="72"/>
      <c r="O37" s="74"/>
    </row>
    <row r="38" spans="1:15" x14ac:dyDescent="0.2">
      <c r="A38" s="35" t="s">
        <v>13</v>
      </c>
      <c r="B38" s="36"/>
      <c r="C38" s="36"/>
      <c r="D38" s="36"/>
      <c r="E38" s="36"/>
      <c r="F38" s="37">
        <f>F37</f>
        <v>0</v>
      </c>
      <c r="G38" s="38"/>
      <c r="H38" s="37">
        <f>H37</f>
        <v>0</v>
      </c>
      <c r="I38" s="37">
        <f>I37</f>
        <v>0</v>
      </c>
      <c r="J38" s="37">
        <f>J37</f>
        <v>0</v>
      </c>
      <c r="K38" s="36"/>
      <c r="L38" s="36"/>
      <c r="M38" s="36"/>
      <c r="N38" s="2"/>
    </row>
    <row r="39" spans="1:15" x14ac:dyDescent="0.2">
      <c r="A39" s="4"/>
      <c r="B39" s="2"/>
      <c r="C39" s="2"/>
      <c r="D39" s="2"/>
      <c r="E39" s="2"/>
      <c r="F39" s="5"/>
      <c r="G39" s="3"/>
      <c r="H39" s="5"/>
      <c r="I39" s="5"/>
      <c r="J39" s="5"/>
      <c r="K39" s="2"/>
      <c r="L39" s="2"/>
      <c r="M39" s="2"/>
      <c r="N39" s="2"/>
    </row>
    <row r="40" spans="1:15" x14ac:dyDescent="0.2">
      <c r="A40" s="47"/>
      <c r="D40" s="64" t="s">
        <v>14</v>
      </c>
      <c r="E40" s="91" t="str">
        <f>IF(H38=0,"0",H38/J38*1)</f>
        <v>0</v>
      </c>
      <c r="F40" s="2"/>
      <c r="G40" s="2"/>
      <c r="H40" s="2"/>
      <c r="L40" s="65" t="s">
        <v>15</v>
      </c>
      <c r="M40" s="100" t="str">
        <f>IF(COUNTIF(L7:L37,5),"Yes","No")</f>
        <v>No</v>
      </c>
      <c r="N40" s="65"/>
      <c r="O40" s="65"/>
    </row>
    <row r="41" spans="1:15" x14ac:dyDescent="0.2">
      <c r="A41" s="67"/>
      <c r="B41" s="67"/>
      <c r="C41" s="67"/>
      <c r="D41" s="68" t="s">
        <v>16</v>
      </c>
      <c r="E41" s="101" t="str">
        <f>IF(E40&gt;-0.5%,"No","Yes")</f>
        <v>No</v>
      </c>
      <c r="F41" s="68"/>
      <c r="G41" s="70"/>
      <c r="H41" s="67"/>
      <c r="I41" s="67"/>
      <c r="J41" s="67"/>
      <c r="K41" s="67"/>
      <c r="L41" s="68" t="s">
        <v>17</v>
      </c>
      <c r="M41" s="101" t="str">
        <f>IF(COUNTIF(M7:M37,18),"Yes","No")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7" priority="1" stopIfTrue="1" operator="greaterThanOrEqual">
      <formula>5</formula>
    </cfRule>
  </conditionalFormatting>
  <conditionalFormatting sqref="M7:M39">
    <cfRule type="cellIs" dxfId="6" priority="2"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28</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Oct!F38</f>
        <v>0</v>
      </c>
      <c r="G6" s="62"/>
      <c r="H6" s="62"/>
      <c r="I6" s="98">
        <f>Oct!I38</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6" si="0">B8+C8-D8</f>
        <v>0</v>
      </c>
      <c r="F8" s="72"/>
      <c r="G8" s="3">
        <f>F8-E8</f>
        <v>0</v>
      </c>
      <c r="H8" s="2">
        <f>$H7+$G8</f>
        <v>0</v>
      </c>
      <c r="I8" s="2">
        <f>$I7+$G8</f>
        <v>0</v>
      </c>
      <c r="J8" s="2">
        <f>J7+D8</f>
        <v>0</v>
      </c>
      <c r="K8" s="2">
        <f t="shared" ref="K8:K36" si="1">K7+C8</f>
        <v>0</v>
      </c>
      <c r="L8" s="2">
        <f t="shared" ref="L8:L36" si="2">IF(G8&lt;0,$L7+1,IF($F8=$F7,$L7,IF($G8&gt;-1,0)))</f>
        <v>0</v>
      </c>
      <c r="M8" s="2">
        <f>IF($G8&lt;0,$M7+1,$M7)</f>
        <v>0</v>
      </c>
      <c r="N8" s="72"/>
      <c r="O8" s="74"/>
    </row>
    <row r="9" spans="1:15" x14ac:dyDescent="0.2">
      <c r="A9" s="1">
        <v>3</v>
      </c>
      <c r="B9" s="2">
        <f t="shared" ref="B9:B36" si="3">$F8</f>
        <v>0</v>
      </c>
      <c r="C9" s="72"/>
      <c r="D9" s="72"/>
      <c r="E9" s="2">
        <f t="shared" si="0"/>
        <v>0</v>
      </c>
      <c r="F9" s="72"/>
      <c r="G9" s="3">
        <f t="shared" ref="G9:G36" si="4">F9-E9</f>
        <v>0</v>
      </c>
      <c r="H9" s="2">
        <f>$H8+$G9</f>
        <v>0</v>
      </c>
      <c r="I9" s="2">
        <f>$I8+$G9</f>
        <v>0</v>
      </c>
      <c r="J9" s="2">
        <f t="shared" ref="J9:J36"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6" si="6">$H9+$G10</f>
        <v>0</v>
      </c>
      <c r="I10" s="2">
        <f t="shared" ref="I10:I36" si="7">$I9+$G10</f>
        <v>0</v>
      </c>
      <c r="J10" s="2">
        <f t="shared" si="5"/>
        <v>0</v>
      </c>
      <c r="K10" s="2">
        <f t="shared" si="1"/>
        <v>0</v>
      </c>
      <c r="L10" s="2">
        <f t="shared" si="2"/>
        <v>0</v>
      </c>
      <c r="M10" s="2">
        <f t="shared" ref="M10:M36"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35" t="s">
        <v>13</v>
      </c>
      <c r="B37" s="36"/>
      <c r="C37" s="36"/>
      <c r="D37" s="36"/>
      <c r="E37" s="36"/>
      <c r="F37" s="37">
        <f>F36</f>
        <v>0</v>
      </c>
      <c r="G37" s="38"/>
      <c r="H37" s="37">
        <f>H36</f>
        <v>0</v>
      </c>
      <c r="I37" s="37">
        <f>I36</f>
        <v>0</v>
      </c>
      <c r="J37" s="37">
        <f>J36</f>
        <v>0</v>
      </c>
      <c r="K37" s="36"/>
      <c r="L37" s="36"/>
      <c r="M37" s="36"/>
      <c r="N37" s="36"/>
      <c r="O37" s="36"/>
    </row>
    <row r="38" spans="1:15" x14ac:dyDescent="0.2">
      <c r="A38" s="4"/>
      <c r="B38" s="47"/>
      <c r="C38" s="47"/>
      <c r="D38" s="47"/>
      <c r="E38" s="47"/>
      <c r="F38" s="48"/>
      <c r="G38" s="49"/>
      <c r="H38" s="48"/>
      <c r="I38" s="48"/>
      <c r="J38" s="48"/>
      <c r="K38" s="47"/>
      <c r="L38" s="47"/>
      <c r="M38" s="47"/>
      <c r="N38" s="2"/>
    </row>
    <row r="39" spans="1:15" hidden="1" x14ac:dyDescent="0.2">
      <c r="A39" s="4"/>
      <c r="B39" s="2"/>
      <c r="C39" s="2"/>
      <c r="D39" s="2"/>
      <c r="E39" s="2"/>
      <c r="F39" s="5"/>
      <c r="G39" s="3"/>
      <c r="H39" s="5"/>
      <c r="I39" s="5"/>
      <c r="J39" s="5"/>
      <c r="K39" s="2"/>
      <c r="L39" s="2"/>
      <c r="M39" s="2"/>
      <c r="N39" s="2"/>
    </row>
    <row r="40" spans="1:15" x14ac:dyDescent="0.2">
      <c r="A40" s="47"/>
      <c r="D40" s="64" t="s">
        <v>14</v>
      </c>
      <c r="E40" s="91" t="str">
        <f>IF(H37=0,"0",H37/J37*1)</f>
        <v>0</v>
      </c>
      <c r="F40" s="2"/>
      <c r="G40" s="2"/>
      <c r="H40" s="2"/>
      <c r="L40" s="65" t="s">
        <v>15</v>
      </c>
      <c r="M40" s="100" t="str">
        <f>IF(COUNTIF(L7:L36,5),"Yes","No")</f>
        <v>No</v>
      </c>
      <c r="N40" s="65"/>
      <c r="O40" s="65"/>
    </row>
    <row r="41" spans="1:15" x14ac:dyDescent="0.2">
      <c r="A41" s="67"/>
      <c r="B41" s="67"/>
      <c r="C41" s="67"/>
      <c r="D41" s="68" t="s">
        <v>16</v>
      </c>
      <c r="E41" s="101" t="str">
        <f>IF(E40&gt;-0.5%,"No","Yes")</f>
        <v>No</v>
      </c>
      <c r="F41" s="68"/>
      <c r="G41" s="70"/>
      <c r="H41" s="67"/>
      <c r="I41" s="67"/>
      <c r="J41" s="67"/>
      <c r="K41" s="67"/>
      <c r="L41" s="68" t="s">
        <v>17</v>
      </c>
      <c r="M41" s="101" t="str">
        <f>IF(COUNTIF(M7:M36,18),"Yes","No")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5" priority="2" stopIfTrue="1" operator="greaterThanOrEqual">
      <formula>5</formula>
    </cfRule>
  </conditionalFormatting>
  <conditionalFormatting sqref="M7:M39">
    <cfRule type="cellIs" dxfId="4" priority="3" stopIfTrue="1" operator="greaterThanOrEqual">
      <formula>18</formula>
    </cfRule>
  </conditionalFormatting>
  <conditionalFormatting sqref="N37:O37">
    <cfRule type="cellIs" dxfId="3"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29</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Nov!F37</f>
        <v>0</v>
      </c>
      <c r="G6" s="62"/>
      <c r="H6" s="62"/>
      <c r="I6" s="98">
        <f>Nov!I37</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7" si="0">B8+C8-D8</f>
        <v>0</v>
      </c>
      <c r="F8" s="72"/>
      <c r="G8" s="3">
        <f>F8-E8</f>
        <v>0</v>
      </c>
      <c r="H8" s="2">
        <f>$H7+$G8</f>
        <v>0</v>
      </c>
      <c r="I8" s="2">
        <f>$I7+$G8</f>
        <v>0</v>
      </c>
      <c r="J8" s="2">
        <f>J7+D8</f>
        <v>0</v>
      </c>
      <c r="K8" s="2">
        <f t="shared" ref="K8:K37" si="1">K7+C8</f>
        <v>0</v>
      </c>
      <c r="L8" s="2">
        <f t="shared" ref="L8:L37" si="2">IF(G8&lt;0,$L7+1,IF($F8=$F7,$L7,IF($G8&gt;-1,0)))</f>
        <v>0</v>
      </c>
      <c r="M8" s="2">
        <f>IF($G8&lt;0,$M7+1,$M7)</f>
        <v>0</v>
      </c>
      <c r="N8" s="72"/>
      <c r="O8" s="74"/>
    </row>
    <row r="9" spans="1:15" x14ac:dyDescent="0.2">
      <c r="A9" s="1">
        <v>3</v>
      </c>
      <c r="B9" s="2">
        <f t="shared" ref="B9:B37" si="3">$F8</f>
        <v>0</v>
      </c>
      <c r="C9" s="72"/>
      <c r="D9" s="72"/>
      <c r="E9" s="2">
        <f t="shared" si="0"/>
        <v>0</v>
      </c>
      <c r="F9" s="72"/>
      <c r="G9" s="3">
        <f t="shared" ref="G9:G37" si="4">F9-E9</f>
        <v>0</v>
      </c>
      <c r="H9" s="2">
        <f>$H8+$G9</f>
        <v>0</v>
      </c>
      <c r="I9" s="2">
        <f>$I8+$G9</f>
        <v>0</v>
      </c>
      <c r="J9" s="2">
        <f t="shared" ref="J9:J37"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7" si="6">$H9+$G10</f>
        <v>0</v>
      </c>
      <c r="I10" s="2">
        <f t="shared" ref="I10:I37" si="7">$I9+$G10</f>
        <v>0</v>
      </c>
      <c r="J10" s="2">
        <f t="shared" si="5"/>
        <v>0</v>
      </c>
      <c r="K10" s="2">
        <f t="shared" si="1"/>
        <v>0</v>
      </c>
      <c r="L10" s="2">
        <f t="shared" si="2"/>
        <v>0</v>
      </c>
      <c r="M10" s="2">
        <f t="shared" ref="M10:M37"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1">
        <v>31</v>
      </c>
      <c r="B37" s="2">
        <f t="shared" si="3"/>
        <v>0</v>
      </c>
      <c r="C37" s="72"/>
      <c r="D37" s="72"/>
      <c r="E37" s="2">
        <f t="shared" si="0"/>
        <v>0</v>
      </c>
      <c r="F37" s="72"/>
      <c r="G37" s="3">
        <f t="shared" si="4"/>
        <v>0</v>
      </c>
      <c r="H37" s="2">
        <f t="shared" si="6"/>
        <v>0</v>
      </c>
      <c r="I37" s="2">
        <f t="shared" si="7"/>
        <v>0</v>
      </c>
      <c r="J37" s="2">
        <f t="shared" si="5"/>
        <v>0</v>
      </c>
      <c r="K37" s="2">
        <f t="shared" si="1"/>
        <v>0</v>
      </c>
      <c r="L37" s="2">
        <f t="shared" si="2"/>
        <v>0</v>
      </c>
      <c r="M37" s="2">
        <f t="shared" si="8"/>
        <v>0</v>
      </c>
      <c r="N37" s="72"/>
      <c r="O37" s="74"/>
    </row>
    <row r="38" spans="1:15" x14ac:dyDescent="0.2">
      <c r="A38" s="35" t="s">
        <v>13</v>
      </c>
      <c r="B38" s="36"/>
      <c r="C38" s="36"/>
      <c r="D38" s="36"/>
      <c r="E38" s="36"/>
      <c r="F38" s="37">
        <f>F37</f>
        <v>0</v>
      </c>
      <c r="G38" s="38"/>
      <c r="H38" s="37">
        <f>H37</f>
        <v>0</v>
      </c>
      <c r="I38" s="37">
        <f>I37</f>
        <v>0</v>
      </c>
      <c r="J38" s="37">
        <f>J37</f>
        <v>0</v>
      </c>
      <c r="K38" s="36"/>
      <c r="L38" s="36"/>
      <c r="M38" s="36"/>
      <c r="N38" s="36"/>
      <c r="O38" s="36"/>
    </row>
    <row r="39" spans="1:15" x14ac:dyDescent="0.2">
      <c r="A39" s="4"/>
      <c r="B39" s="2"/>
      <c r="C39" s="2"/>
      <c r="D39" s="2"/>
      <c r="E39" s="2"/>
      <c r="F39" s="5"/>
      <c r="G39" s="3"/>
      <c r="H39" s="5"/>
      <c r="I39" s="5"/>
      <c r="J39" s="5"/>
      <c r="K39" s="2"/>
      <c r="L39" s="2"/>
      <c r="M39" s="2"/>
      <c r="N39" s="2"/>
    </row>
    <row r="40" spans="1:15" x14ac:dyDescent="0.2">
      <c r="A40" s="47"/>
      <c r="D40" s="64" t="s">
        <v>14</v>
      </c>
      <c r="E40" s="91" t="str">
        <f>IF(H38=0,"0",H38/J38*1)</f>
        <v>0</v>
      </c>
      <c r="F40" s="2"/>
      <c r="G40" s="2"/>
      <c r="H40" s="2"/>
      <c r="L40" s="65" t="s">
        <v>15</v>
      </c>
      <c r="M40" s="100" t="str">
        <f>IF(COUNTIF(L7:L37,5),"Yes","No")</f>
        <v>No</v>
      </c>
      <c r="N40" s="65"/>
      <c r="O40" s="65"/>
    </row>
    <row r="41" spans="1:15" x14ac:dyDescent="0.2">
      <c r="A41" s="67"/>
      <c r="B41" s="67"/>
      <c r="C41" s="67"/>
      <c r="D41" s="68" t="s">
        <v>16</v>
      </c>
      <c r="E41" s="101" t="str">
        <f>IF(E40&gt;-0.5%,"No","Yes")</f>
        <v>No</v>
      </c>
      <c r="F41" s="68"/>
      <c r="G41" s="70"/>
      <c r="H41" s="67"/>
      <c r="I41" s="67"/>
      <c r="J41" s="67"/>
      <c r="K41" s="67"/>
      <c r="L41" s="68" t="s">
        <v>17</v>
      </c>
      <c r="M41" s="101" t="str">
        <f>IF(COUNTIF(M7:M37,18),"Yes","No")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2" priority="2" stopIfTrue="1" operator="greaterThanOrEqual">
      <formula>5</formula>
    </cfRule>
  </conditionalFormatting>
  <conditionalFormatting sqref="M7:M39">
    <cfRule type="cellIs" dxfId="1" priority="3" stopIfTrue="1" operator="greaterThanOrEqual">
      <formula>18</formula>
    </cfRule>
  </conditionalFormatting>
  <conditionalFormatting sqref="N38:O38">
    <cfRule type="cellIs" dxfId="0"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C2:I5"/>
  <sheetViews>
    <sheetView workbookViewId="0">
      <selection activeCell="C7" sqref="C7"/>
    </sheetView>
  </sheetViews>
  <sheetFormatPr defaultRowHeight="12.75" x14ac:dyDescent="0.2"/>
  <sheetData>
    <row r="2" spans="3:9" x14ac:dyDescent="0.2">
      <c r="C2" t="s">
        <v>60</v>
      </c>
    </row>
    <row r="3" spans="3:9" x14ac:dyDescent="0.2">
      <c r="C3" s="146" t="s">
        <v>88</v>
      </c>
      <c r="D3" s="146"/>
      <c r="E3" s="146"/>
      <c r="F3" s="146"/>
      <c r="G3" s="146"/>
      <c r="H3" s="146"/>
      <c r="I3" s="146"/>
    </row>
    <row r="4" spans="3:9" x14ac:dyDescent="0.2">
      <c r="C4" s="146"/>
      <c r="D4" s="146"/>
      <c r="E4" s="146"/>
      <c r="F4" s="146"/>
      <c r="G4" s="146"/>
      <c r="H4" s="146"/>
      <c r="I4" s="146"/>
    </row>
    <row r="5" spans="3:9" x14ac:dyDescent="0.2">
      <c r="C5" s="147"/>
      <c r="D5" s="147"/>
      <c r="E5" s="147"/>
      <c r="F5" s="147"/>
      <c r="G5" s="147"/>
      <c r="H5" s="147"/>
      <c r="I5" s="147"/>
    </row>
  </sheetData>
  <mergeCells count="1">
    <mergeCell ref="C3:I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J9"/>
  <sheetViews>
    <sheetView zoomScale="70" zoomScaleNormal="70" workbookViewId="0">
      <selection sqref="A1:J36"/>
    </sheetView>
  </sheetViews>
  <sheetFormatPr defaultRowHeight="12.75" x14ac:dyDescent="0.2"/>
  <sheetData>
    <row r="1" spans="1:10" x14ac:dyDescent="0.2">
      <c r="F1" s="112"/>
      <c r="G1" s="112"/>
      <c r="H1" s="112"/>
      <c r="I1" s="112"/>
    </row>
    <row r="2" spans="1:10" x14ac:dyDescent="0.2">
      <c r="A2" s="113" t="s">
        <v>83</v>
      </c>
      <c r="B2" s="113"/>
      <c r="C2" s="113"/>
      <c r="D2" s="114"/>
      <c r="F2" s="112"/>
      <c r="G2" s="112"/>
      <c r="H2" s="112"/>
      <c r="I2" s="112"/>
    </row>
    <row r="3" spans="1:10" x14ac:dyDescent="0.2">
      <c r="A3" s="113"/>
      <c r="B3" s="113"/>
      <c r="C3" s="113"/>
      <c r="D3" s="114"/>
      <c r="F3" s="112"/>
      <c r="G3" s="112"/>
      <c r="H3" s="112"/>
      <c r="I3" s="112"/>
    </row>
    <row r="4" spans="1:10" x14ac:dyDescent="0.2">
      <c r="A4" s="113"/>
      <c r="B4" s="113"/>
      <c r="C4" s="113"/>
      <c r="D4" s="114"/>
    </row>
    <row r="5" spans="1:10" x14ac:dyDescent="0.2">
      <c r="A5" s="110" t="s">
        <v>84</v>
      </c>
      <c r="B5" s="110"/>
      <c r="C5" s="110"/>
      <c r="D5" s="110"/>
      <c r="E5" s="110"/>
      <c r="F5" s="110"/>
      <c r="G5" s="110"/>
      <c r="H5" s="110"/>
      <c r="I5" s="110"/>
    </row>
    <row r="6" spans="1:10" x14ac:dyDescent="0.2">
      <c r="A6" s="110"/>
      <c r="B6" s="110"/>
      <c r="C6" s="110"/>
      <c r="D6" s="110"/>
      <c r="E6" s="110"/>
      <c r="F6" s="110"/>
      <c r="G6" s="110"/>
      <c r="H6" s="110"/>
      <c r="I6" s="110"/>
    </row>
    <row r="7" spans="1:10" ht="13.5" thickBot="1" x14ac:dyDescent="0.25">
      <c r="A7" s="111"/>
      <c r="B7" s="111"/>
      <c r="C7" s="111"/>
      <c r="D7" s="111"/>
      <c r="E7" s="111"/>
      <c r="F7" s="111"/>
      <c r="G7" s="111"/>
      <c r="H7" s="111"/>
      <c r="I7" s="111"/>
    </row>
    <row r="9" spans="1:10" x14ac:dyDescent="0.2">
      <c r="A9" s="29"/>
      <c r="B9" s="29"/>
      <c r="C9" s="29"/>
      <c r="D9" s="29"/>
      <c r="E9" s="29"/>
      <c r="F9" s="29"/>
      <c r="G9" s="29"/>
      <c r="H9" s="29"/>
      <c r="I9" s="29"/>
      <c r="J9" s="29"/>
    </row>
  </sheetData>
  <sheetProtection password="C6A3" sheet="1" objects="1" scenarios="1" selectLockedCells="1" selectUnlockedCells="1"/>
  <mergeCells count="3">
    <mergeCell ref="A5:I7"/>
    <mergeCell ref="F1:I3"/>
    <mergeCell ref="A2:D4"/>
  </mergeCells>
  <phoneticPr fontId="9" type="noConversion"/>
  <pageMargins left="0.75" right="0.75" top="0.75"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sheetPr>
  <dimension ref="A1:K36"/>
  <sheetViews>
    <sheetView workbookViewId="0">
      <selection sqref="A1:J36"/>
    </sheetView>
  </sheetViews>
  <sheetFormatPr defaultRowHeight="12.75" x14ac:dyDescent="0.2"/>
  <cols>
    <col min="1" max="10" width="9" customWidth="1"/>
  </cols>
  <sheetData>
    <row r="1" spans="1:11" ht="49.7" customHeight="1" x14ac:dyDescent="0.2">
      <c r="A1" s="115" t="s">
        <v>53</v>
      </c>
      <c r="B1" s="115"/>
      <c r="C1" s="115"/>
      <c r="D1" s="115"/>
      <c r="E1" s="115"/>
      <c r="F1" s="115"/>
      <c r="G1" s="115"/>
      <c r="H1" s="115"/>
      <c r="I1" s="115"/>
      <c r="J1" s="115"/>
    </row>
    <row r="2" spans="1:11" x14ac:dyDescent="0.2">
      <c r="A2" s="21"/>
      <c r="B2" s="21"/>
      <c r="C2" s="21"/>
      <c r="D2" s="21"/>
      <c r="E2" s="21"/>
      <c r="F2" s="21"/>
      <c r="G2" s="21"/>
      <c r="H2" s="21"/>
      <c r="I2" s="21"/>
      <c r="J2" s="21"/>
    </row>
    <row r="3" spans="1:11" x14ac:dyDescent="0.2">
      <c r="A3" s="116" t="s">
        <v>54</v>
      </c>
      <c r="B3" s="116"/>
      <c r="C3" s="116"/>
      <c r="D3" s="116"/>
      <c r="E3" s="21"/>
      <c r="F3" s="21"/>
      <c r="G3" s="21"/>
      <c r="H3" s="117" t="s">
        <v>55</v>
      </c>
      <c r="I3" s="117"/>
      <c r="J3" s="117"/>
    </row>
    <row r="4" spans="1:11" x14ac:dyDescent="0.2">
      <c r="A4" s="21"/>
      <c r="B4" s="21"/>
      <c r="C4" s="21"/>
      <c r="D4" s="21"/>
      <c r="E4" s="21"/>
      <c r="F4" s="21"/>
      <c r="G4" s="21"/>
      <c r="H4" s="21"/>
      <c r="I4" s="21"/>
      <c r="J4" s="21"/>
    </row>
    <row r="5" spans="1:11" ht="15.75" x14ac:dyDescent="0.25">
      <c r="A5" s="22" t="s">
        <v>56</v>
      </c>
      <c r="B5" s="23" t="s">
        <v>57</v>
      </c>
      <c r="C5" s="22" t="s">
        <v>56</v>
      </c>
      <c r="D5" s="23" t="s">
        <v>57</v>
      </c>
      <c r="E5" s="22" t="s">
        <v>56</v>
      </c>
      <c r="F5" s="23" t="s">
        <v>57</v>
      </c>
      <c r="G5" s="22" t="s">
        <v>56</v>
      </c>
      <c r="H5" s="23" t="s">
        <v>57</v>
      </c>
      <c r="I5" s="22" t="s">
        <v>56</v>
      </c>
      <c r="J5" s="23" t="s">
        <v>57</v>
      </c>
      <c r="K5" s="20"/>
    </row>
    <row r="6" spans="1:11" s="9" customFormat="1" x14ac:dyDescent="0.2">
      <c r="A6" s="24">
        <v>-20</v>
      </c>
      <c r="B6" s="25">
        <v>1.0430999999999999</v>
      </c>
      <c r="C6" s="26">
        <v>-19</v>
      </c>
      <c r="D6" s="25">
        <v>1.0412999999999999</v>
      </c>
      <c r="E6" s="26">
        <v>-18</v>
      </c>
      <c r="F6" s="25">
        <v>1.0407</v>
      </c>
      <c r="G6" s="26">
        <v>-17</v>
      </c>
      <c r="H6" s="25">
        <v>1.0395000000000001</v>
      </c>
      <c r="I6" s="26">
        <v>-16</v>
      </c>
      <c r="J6" s="25">
        <v>1.0383</v>
      </c>
    </row>
    <row r="7" spans="1:11" s="9" customFormat="1" x14ac:dyDescent="0.2">
      <c r="A7" s="27">
        <v>-15</v>
      </c>
      <c r="B7" s="28">
        <v>1.0370999999999999</v>
      </c>
      <c r="C7" s="27">
        <v>-14</v>
      </c>
      <c r="D7" s="28">
        <v>1.0359</v>
      </c>
      <c r="E7" s="27">
        <v>-13</v>
      </c>
      <c r="F7" s="28">
        <v>1.0346</v>
      </c>
      <c r="G7" s="27">
        <v>-12</v>
      </c>
      <c r="H7" s="28">
        <v>1.0334000000000001</v>
      </c>
      <c r="I7" s="27">
        <v>-11</v>
      </c>
      <c r="J7" s="28">
        <v>1.0322</v>
      </c>
    </row>
    <row r="8" spans="1:11" s="9" customFormat="1" x14ac:dyDescent="0.2">
      <c r="A8" s="26">
        <v>-10</v>
      </c>
      <c r="B8" s="25">
        <v>1.0309999999999999</v>
      </c>
      <c r="C8" s="26">
        <v>-9</v>
      </c>
      <c r="D8" s="25">
        <v>1.0297000000000001</v>
      </c>
      <c r="E8" s="26">
        <v>-8</v>
      </c>
      <c r="F8" s="25">
        <v>1.0285</v>
      </c>
      <c r="G8" s="26">
        <v>-7</v>
      </c>
      <c r="H8" s="25">
        <v>1.0273000000000001</v>
      </c>
      <c r="I8" s="26">
        <v>-6</v>
      </c>
      <c r="J8" s="25">
        <v>1.0261</v>
      </c>
    </row>
    <row r="9" spans="1:11" s="9" customFormat="1" x14ac:dyDescent="0.2">
      <c r="A9" s="27">
        <v>-5</v>
      </c>
      <c r="B9" s="28">
        <v>1.0247999999999999</v>
      </c>
      <c r="C9" s="27">
        <v>-4</v>
      </c>
      <c r="D9" s="28">
        <v>1.0236000000000001</v>
      </c>
      <c r="E9" s="27">
        <v>-3</v>
      </c>
      <c r="F9" s="28">
        <v>1.0224</v>
      </c>
      <c r="G9" s="27">
        <v>-2</v>
      </c>
      <c r="H9" s="28">
        <v>1.0210999999999999</v>
      </c>
      <c r="I9" s="27">
        <v>-1</v>
      </c>
      <c r="J9" s="28">
        <v>1.0199</v>
      </c>
    </row>
    <row r="10" spans="1:11" s="9" customFormat="1" x14ac:dyDescent="0.2">
      <c r="A10" s="26">
        <v>0</v>
      </c>
      <c r="B10" s="25">
        <v>1.0186999999999999</v>
      </c>
      <c r="C10" s="26">
        <v>1</v>
      </c>
      <c r="D10" s="25">
        <v>1.0174000000000001</v>
      </c>
      <c r="E10" s="26">
        <v>2</v>
      </c>
      <c r="F10" s="25">
        <v>1.0162</v>
      </c>
      <c r="G10" s="26">
        <v>3</v>
      </c>
      <c r="H10" s="25">
        <v>1.0148999999999999</v>
      </c>
      <c r="I10" s="26">
        <v>4</v>
      </c>
      <c r="J10" s="25">
        <v>1.0137</v>
      </c>
    </row>
    <row r="11" spans="1:11" s="9" customFormat="1" x14ac:dyDescent="0.2">
      <c r="A11" s="27">
        <v>5</v>
      </c>
      <c r="B11" s="28">
        <v>1.0125</v>
      </c>
      <c r="C11" s="27">
        <v>6</v>
      </c>
      <c r="D11" s="28">
        <v>1.0112000000000001</v>
      </c>
      <c r="E11" s="27">
        <v>7</v>
      </c>
      <c r="F11" s="28">
        <v>1.01</v>
      </c>
      <c r="G11" s="27">
        <v>8</v>
      </c>
      <c r="H11" s="28">
        <v>1.0086999999999999</v>
      </c>
      <c r="I11" s="27">
        <v>9</v>
      </c>
      <c r="J11" s="28">
        <v>1.0075000000000001</v>
      </c>
    </row>
    <row r="12" spans="1:11" s="9" customFormat="1" x14ac:dyDescent="0.2">
      <c r="A12" s="26">
        <v>10</v>
      </c>
      <c r="B12" s="25">
        <v>1.0062</v>
      </c>
      <c r="C12" s="26">
        <v>11</v>
      </c>
      <c r="D12" s="25">
        <v>1.0049999999999999</v>
      </c>
      <c r="E12" s="26">
        <v>12</v>
      </c>
      <c r="F12" s="25">
        <v>1.0037</v>
      </c>
      <c r="G12" s="26">
        <v>13</v>
      </c>
      <c r="H12" s="25">
        <v>1.0024999999999999</v>
      </c>
      <c r="I12" s="26">
        <v>14</v>
      </c>
      <c r="J12" s="25">
        <v>1.0013000000000001</v>
      </c>
    </row>
    <row r="13" spans="1:11" s="9" customFormat="1" x14ac:dyDescent="0.2">
      <c r="A13" s="27">
        <v>15</v>
      </c>
      <c r="B13" s="28">
        <v>1</v>
      </c>
      <c r="C13" s="27">
        <v>16</v>
      </c>
      <c r="D13" s="28">
        <v>0.99870000000000003</v>
      </c>
      <c r="E13" s="27">
        <v>17</v>
      </c>
      <c r="F13" s="28">
        <v>0.99750000000000005</v>
      </c>
      <c r="G13" s="27">
        <v>18</v>
      </c>
      <c r="H13" s="28">
        <v>0.99619999999999997</v>
      </c>
      <c r="I13" s="27">
        <v>19</v>
      </c>
      <c r="J13" s="28">
        <v>0.995</v>
      </c>
    </row>
    <row r="14" spans="1:11" s="9" customFormat="1" x14ac:dyDescent="0.2">
      <c r="A14" s="26">
        <v>20</v>
      </c>
      <c r="B14" s="25">
        <v>0.99370000000000003</v>
      </c>
      <c r="C14" s="26">
        <v>21</v>
      </c>
      <c r="D14" s="25">
        <v>0.99250000000000005</v>
      </c>
      <c r="E14" s="26">
        <v>22</v>
      </c>
      <c r="F14" s="25">
        <v>0.99119999999999997</v>
      </c>
      <c r="G14" s="26">
        <v>23</v>
      </c>
      <c r="H14" s="25">
        <v>0.99</v>
      </c>
      <c r="I14" s="26">
        <v>24</v>
      </c>
      <c r="J14" s="25">
        <v>0.98870000000000002</v>
      </c>
    </row>
    <row r="15" spans="1:11" s="9" customFormat="1" x14ac:dyDescent="0.2">
      <c r="A15" s="27">
        <v>25</v>
      </c>
      <c r="B15" s="28">
        <v>0.98740000000000006</v>
      </c>
      <c r="C15" s="27">
        <v>26</v>
      </c>
      <c r="D15" s="28">
        <v>0.98619999999999997</v>
      </c>
      <c r="E15" s="27">
        <v>27</v>
      </c>
      <c r="F15" s="28">
        <v>0.9849</v>
      </c>
      <c r="G15" s="27">
        <v>28</v>
      </c>
      <c r="H15" s="28">
        <v>0.98370000000000002</v>
      </c>
      <c r="I15" s="27">
        <v>29</v>
      </c>
      <c r="J15" s="28">
        <v>0.98240000000000005</v>
      </c>
    </row>
    <row r="16" spans="1:11" s="9" customFormat="1" x14ac:dyDescent="0.2">
      <c r="A16" s="26">
        <v>30</v>
      </c>
      <c r="B16" s="25">
        <v>0.98109999999999997</v>
      </c>
      <c r="C16" s="26">
        <v>31</v>
      </c>
      <c r="D16" s="25">
        <v>0.97989999999999999</v>
      </c>
      <c r="E16" s="26">
        <v>32</v>
      </c>
      <c r="F16" s="25">
        <v>0.97860000000000003</v>
      </c>
      <c r="G16" s="26">
        <v>33</v>
      </c>
      <c r="H16" s="25">
        <v>0.97729999999999995</v>
      </c>
      <c r="I16" s="26">
        <v>34</v>
      </c>
      <c r="J16" s="25">
        <v>0.97609999999999997</v>
      </c>
    </row>
    <row r="17" spans="1:10" s="9" customFormat="1" x14ac:dyDescent="0.2">
      <c r="A17" s="27">
        <v>35</v>
      </c>
      <c r="B17" s="28">
        <v>0.9748</v>
      </c>
      <c r="C17" s="27">
        <v>36</v>
      </c>
      <c r="D17" s="28">
        <v>0.97350000000000003</v>
      </c>
      <c r="E17" s="27">
        <v>37</v>
      </c>
      <c r="F17" s="28">
        <v>0.97230000000000005</v>
      </c>
      <c r="G17" s="27">
        <v>38</v>
      </c>
      <c r="H17" s="28">
        <v>0.97099999999999997</v>
      </c>
      <c r="I17" s="27">
        <v>39</v>
      </c>
      <c r="J17" s="28">
        <v>0.96970000000000001</v>
      </c>
    </row>
    <row r="18" spans="1:10" s="9" customFormat="1" x14ac:dyDescent="0.2">
      <c r="A18" s="26">
        <v>40</v>
      </c>
      <c r="B18" s="25">
        <v>0.96840000000000004</v>
      </c>
      <c r="C18" s="26"/>
      <c r="D18" s="26"/>
      <c r="E18" s="26"/>
      <c r="F18" s="26"/>
      <c r="G18" s="26"/>
      <c r="H18" s="26"/>
      <c r="I18" s="26"/>
      <c r="J18" s="26"/>
    </row>
    <row r="19" spans="1:10" s="9" customFormat="1" x14ac:dyDescent="0.2">
      <c r="A19" s="30"/>
      <c r="B19" s="31"/>
      <c r="C19" s="30"/>
      <c r="D19" s="30"/>
      <c r="E19" s="30"/>
      <c r="F19" s="30"/>
      <c r="G19" s="30"/>
      <c r="H19" s="30"/>
      <c r="I19" s="30"/>
      <c r="J19" s="30"/>
    </row>
    <row r="20" spans="1:10" x14ac:dyDescent="0.2">
      <c r="A20" s="21"/>
      <c r="B20" s="21"/>
      <c r="C20" s="21"/>
      <c r="D20" s="21"/>
      <c r="E20" s="21"/>
      <c r="F20" s="21"/>
      <c r="G20" s="21"/>
      <c r="H20" s="21"/>
      <c r="I20" s="21"/>
      <c r="J20" s="21"/>
    </row>
    <row r="21" spans="1:10" x14ac:dyDescent="0.2">
      <c r="A21" s="116" t="s">
        <v>58</v>
      </c>
      <c r="B21" s="116"/>
      <c r="C21" s="116"/>
      <c r="D21" s="116"/>
      <c r="E21" s="21"/>
      <c r="F21" s="21"/>
      <c r="G21" s="21"/>
      <c r="H21" s="117" t="s">
        <v>59</v>
      </c>
      <c r="I21" s="117"/>
      <c r="J21" s="117"/>
    </row>
    <row r="22" spans="1:10" x14ac:dyDescent="0.2">
      <c r="A22" s="21"/>
      <c r="B22" s="21"/>
      <c r="C22" s="21"/>
      <c r="D22" s="21"/>
      <c r="E22" s="21"/>
      <c r="F22" s="21"/>
      <c r="G22" s="21"/>
    </row>
    <row r="23" spans="1:10" ht="15.75" x14ac:dyDescent="0.25">
      <c r="A23" s="22" t="s">
        <v>56</v>
      </c>
      <c r="B23" s="23" t="s">
        <v>57</v>
      </c>
      <c r="C23" s="22" t="s">
        <v>56</v>
      </c>
      <c r="D23" s="23" t="s">
        <v>57</v>
      </c>
      <c r="E23" s="22" t="s">
        <v>56</v>
      </c>
      <c r="F23" s="23" t="s">
        <v>57</v>
      </c>
      <c r="G23" s="22" t="s">
        <v>56</v>
      </c>
      <c r="H23" s="23" t="s">
        <v>57</v>
      </c>
      <c r="I23" s="22" t="s">
        <v>56</v>
      </c>
      <c r="J23" s="23" t="s">
        <v>57</v>
      </c>
    </row>
    <row r="24" spans="1:10" x14ac:dyDescent="0.2">
      <c r="A24" s="23">
        <v>-20</v>
      </c>
      <c r="B24" s="32">
        <v>1.0291999999999999</v>
      </c>
      <c r="C24" s="23">
        <v>-19</v>
      </c>
      <c r="D24" s="32">
        <v>1.0284</v>
      </c>
      <c r="E24" s="23">
        <v>-18</v>
      </c>
      <c r="F24" s="23">
        <v>1.0276000000000001</v>
      </c>
      <c r="G24" s="23">
        <v>-17</v>
      </c>
      <c r="H24" s="32">
        <v>1.0267999999999999</v>
      </c>
      <c r="I24" s="23">
        <v>-16</v>
      </c>
      <c r="J24" s="23">
        <v>1.026</v>
      </c>
    </row>
    <row r="25" spans="1:10" x14ac:dyDescent="0.2">
      <c r="A25" s="27">
        <v>-15</v>
      </c>
      <c r="B25" s="28">
        <v>1.0250999999999999</v>
      </c>
      <c r="C25" s="27">
        <v>-14</v>
      </c>
      <c r="D25" s="28">
        <v>1.0243</v>
      </c>
      <c r="E25" s="27">
        <v>-13</v>
      </c>
      <c r="F25" s="27">
        <v>1.0235000000000001</v>
      </c>
      <c r="G25" s="27">
        <v>-12</v>
      </c>
      <c r="H25" s="28">
        <v>1.0226</v>
      </c>
      <c r="I25" s="27">
        <v>-11</v>
      </c>
      <c r="J25" s="27">
        <v>1.0218</v>
      </c>
    </row>
    <row r="26" spans="1:10" x14ac:dyDescent="0.2">
      <c r="A26" s="23">
        <v>-10</v>
      </c>
      <c r="B26" s="32">
        <v>1.0209999999999999</v>
      </c>
      <c r="C26" s="23">
        <v>-9</v>
      </c>
      <c r="D26" s="32">
        <v>1.0201</v>
      </c>
      <c r="E26" s="23">
        <v>-8</v>
      </c>
      <c r="F26" s="23">
        <v>1.0193000000000001</v>
      </c>
      <c r="G26" s="23">
        <v>-7</v>
      </c>
      <c r="H26" s="32">
        <v>1.0185</v>
      </c>
      <c r="I26" s="23">
        <v>-6</v>
      </c>
      <c r="J26" s="23">
        <v>1.0176000000000001</v>
      </c>
    </row>
    <row r="27" spans="1:10" x14ac:dyDescent="0.2">
      <c r="A27" s="27">
        <v>-5</v>
      </c>
      <c r="B27" s="28">
        <v>1.0167999999999999</v>
      </c>
      <c r="C27" s="27">
        <v>-4</v>
      </c>
      <c r="D27" s="28">
        <v>1.016</v>
      </c>
      <c r="E27" s="27">
        <v>-3</v>
      </c>
      <c r="F27" s="27">
        <v>1.0150999999999999</v>
      </c>
      <c r="G27" s="27">
        <v>-2</v>
      </c>
      <c r="H27" s="28">
        <v>1.0143</v>
      </c>
      <c r="I27" s="27">
        <v>-1</v>
      </c>
      <c r="J27" s="27">
        <v>1.0134000000000001</v>
      </c>
    </row>
    <row r="28" spans="1:10" x14ac:dyDescent="0.2">
      <c r="A28" s="23">
        <v>0</v>
      </c>
      <c r="B28" s="32">
        <v>1.0125999999999999</v>
      </c>
      <c r="C28" s="23">
        <v>1</v>
      </c>
      <c r="D28" s="32">
        <v>1.0118</v>
      </c>
      <c r="E28" s="23">
        <v>2</v>
      </c>
      <c r="F28" s="23">
        <v>1.0108999999999999</v>
      </c>
      <c r="G28" s="23">
        <v>3</v>
      </c>
      <c r="H28" s="32">
        <v>1.0101</v>
      </c>
      <c r="I28" s="23">
        <v>4</v>
      </c>
      <c r="J28" s="23">
        <v>1.0093000000000001</v>
      </c>
    </row>
    <row r="29" spans="1:10" x14ac:dyDescent="0.2">
      <c r="A29" s="27">
        <v>5</v>
      </c>
      <c r="B29" s="28">
        <v>1.0084</v>
      </c>
      <c r="C29" s="27">
        <v>6</v>
      </c>
      <c r="D29" s="28">
        <v>1.0076000000000001</v>
      </c>
      <c r="E29" s="27">
        <v>7</v>
      </c>
      <c r="F29" s="27">
        <v>1.0066999999999999</v>
      </c>
      <c r="G29" s="27">
        <v>8</v>
      </c>
      <c r="H29" s="28">
        <v>1.0059</v>
      </c>
      <c r="I29" s="27">
        <v>9</v>
      </c>
      <c r="J29" s="27">
        <v>1.0051000000000001</v>
      </c>
    </row>
    <row r="30" spans="1:10" x14ac:dyDescent="0.2">
      <c r="A30" s="23">
        <v>10</v>
      </c>
      <c r="B30" s="32">
        <v>1.0042</v>
      </c>
      <c r="C30" s="23">
        <v>11</v>
      </c>
      <c r="D30" s="32">
        <v>1.0034000000000001</v>
      </c>
      <c r="E30" s="23">
        <v>12</v>
      </c>
      <c r="F30" s="23">
        <v>1.0024999999999999</v>
      </c>
      <c r="G30" s="23">
        <v>13</v>
      </c>
      <c r="H30" s="32">
        <v>1.0017</v>
      </c>
      <c r="I30" s="23">
        <v>14</v>
      </c>
      <c r="J30" s="23">
        <v>1.0007999999999999</v>
      </c>
    </row>
    <row r="31" spans="1:10" x14ac:dyDescent="0.2">
      <c r="A31" s="27">
        <v>15</v>
      </c>
      <c r="B31" s="28">
        <v>1</v>
      </c>
      <c r="C31" s="27">
        <v>16</v>
      </c>
      <c r="D31" s="28">
        <v>0.99919999999999998</v>
      </c>
      <c r="E31" s="27">
        <v>17</v>
      </c>
      <c r="F31" s="27">
        <v>0.99829999999999997</v>
      </c>
      <c r="G31" s="27">
        <v>18</v>
      </c>
      <c r="H31" s="28">
        <v>0.99750000000000005</v>
      </c>
      <c r="I31" s="27">
        <v>19</v>
      </c>
      <c r="J31" s="27">
        <v>0.99660000000000004</v>
      </c>
    </row>
    <row r="32" spans="1:10" x14ac:dyDescent="0.2">
      <c r="A32" s="23">
        <v>20</v>
      </c>
      <c r="B32" s="32">
        <v>0.99580000000000002</v>
      </c>
      <c r="C32" s="23">
        <v>21</v>
      </c>
      <c r="D32" s="32">
        <v>0.99490000000000001</v>
      </c>
      <c r="E32" s="23">
        <v>22</v>
      </c>
      <c r="F32" s="23">
        <v>0.99409999999999998</v>
      </c>
      <c r="G32" s="23">
        <v>23</v>
      </c>
      <c r="H32" s="32">
        <v>0.99319999999999997</v>
      </c>
      <c r="I32" s="23">
        <v>24</v>
      </c>
      <c r="J32" s="23">
        <v>0.99239999999999995</v>
      </c>
    </row>
    <row r="33" spans="1:10" x14ac:dyDescent="0.2">
      <c r="A33" s="27">
        <v>25</v>
      </c>
      <c r="B33" s="28">
        <v>0.99150000000000005</v>
      </c>
      <c r="C33" s="27">
        <v>26</v>
      </c>
      <c r="D33" s="28">
        <v>0.99070000000000003</v>
      </c>
      <c r="E33" s="27">
        <v>27</v>
      </c>
      <c r="F33" s="27">
        <v>0.98980000000000001</v>
      </c>
      <c r="G33" s="27">
        <v>28</v>
      </c>
      <c r="H33" s="28">
        <v>0.98899999999999999</v>
      </c>
      <c r="I33" s="27">
        <v>29</v>
      </c>
      <c r="J33" s="27">
        <v>0.98809999999999998</v>
      </c>
    </row>
    <row r="34" spans="1:10" x14ac:dyDescent="0.2">
      <c r="A34" s="23">
        <v>30</v>
      </c>
      <c r="B34" s="32">
        <v>0.98729999999999996</v>
      </c>
      <c r="C34" s="23">
        <v>31</v>
      </c>
      <c r="D34" s="32">
        <v>0.98640000000000005</v>
      </c>
      <c r="E34" s="23">
        <v>32</v>
      </c>
      <c r="F34" s="23">
        <v>0.98560000000000003</v>
      </c>
      <c r="G34" s="23">
        <v>33</v>
      </c>
      <c r="H34" s="32">
        <v>0.98470000000000002</v>
      </c>
      <c r="I34" s="23">
        <v>34</v>
      </c>
      <c r="J34" s="23">
        <v>0.98360000000000003</v>
      </c>
    </row>
    <row r="35" spans="1:10" x14ac:dyDescent="0.2">
      <c r="A35" s="27">
        <v>35</v>
      </c>
      <c r="B35" s="28">
        <v>0.98299999999999998</v>
      </c>
      <c r="C35" s="27">
        <v>36</v>
      </c>
      <c r="D35" s="28">
        <v>0.98219999999999996</v>
      </c>
      <c r="E35" s="27">
        <v>37</v>
      </c>
      <c r="F35" s="27">
        <v>0.98129999999999995</v>
      </c>
      <c r="G35" s="27">
        <v>38</v>
      </c>
      <c r="H35" s="28">
        <v>0.98050000000000004</v>
      </c>
      <c r="I35" s="27">
        <v>39</v>
      </c>
      <c r="J35" s="27">
        <v>0.97960000000000003</v>
      </c>
    </row>
    <row r="36" spans="1:10" x14ac:dyDescent="0.2">
      <c r="A36" s="23">
        <v>40</v>
      </c>
      <c r="B36" s="32">
        <v>0.9788</v>
      </c>
      <c r="C36" s="23"/>
      <c r="D36" s="23"/>
      <c r="E36" s="23"/>
      <c r="F36" s="23"/>
      <c r="G36" s="23"/>
      <c r="H36" s="23"/>
      <c r="I36" s="23"/>
      <c r="J36" s="23"/>
    </row>
  </sheetData>
  <sheetProtection password="C6A3" sheet="1" objects="1" scenarios="1" selectLockedCells="1" selectUnlockedCells="1"/>
  <mergeCells count="5">
    <mergeCell ref="A1:J1"/>
    <mergeCell ref="A3:D3"/>
    <mergeCell ref="H3:J3"/>
    <mergeCell ref="A21:D21"/>
    <mergeCell ref="H21:J21"/>
  </mergeCells>
  <phoneticPr fontId="9"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C99"/>
  </sheetPr>
  <dimension ref="A1:T35"/>
  <sheetViews>
    <sheetView zoomScaleNormal="100" workbookViewId="0">
      <selection activeCell="A3" sqref="A3"/>
    </sheetView>
  </sheetViews>
  <sheetFormatPr defaultRowHeight="12.75" x14ac:dyDescent="0.2"/>
  <cols>
    <col min="1" max="1" width="91.140625" customWidth="1"/>
    <col min="2" max="2" width="18.5703125" customWidth="1"/>
  </cols>
  <sheetData>
    <row r="1" spans="1:20" ht="28.5" customHeight="1" thickBot="1" x14ac:dyDescent="0.25">
      <c r="A1" s="103" t="s">
        <v>78</v>
      </c>
      <c r="B1" s="16"/>
      <c r="C1" s="94"/>
      <c r="D1" s="94"/>
      <c r="E1" s="94"/>
      <c r="F1" s="94"/>
      <c r="G1" s="94"/>
      <c r="H1" s="94"/>
      <c r="I1" s="94"/>
      <c r="J1" s="94"/>
      <c r="K1" s="94"/>
      <c r="L1" s="94"/>
      <c r="M1" s="94"/>
      <c r="N1" s="94"/>
      <c r="O1" s="94"/>
      <c r="P1" s="94"/>
      <c r="Q1" s="94"/>
      <c r="R1" s="94"/>
      <c r="S1" s="94"/>
      <c r="T1" s="94"/>
    </row>
    <row r="2" spans="1:20" x14ac:dyDescent="0.2">
      <c r="A2" s="15"/>
      <c r="B2" s="94"/>
      <c r="C2" s="94"/>
      <c r="D2" s="94"/>
      <c r="E2" s="94"/>
      <c r="F2" s="94"/>
      <c r="G2" s="94"/>
      <c r="H2" s="94"/>
      <c r="I2" s="94"/>
      <c r="J2" s="94"/>
      <c r="K2" s="94"/>
      <c r="L2" s="94"/>
      <c r="M2" s="94"/>
      <c r="N2" s="94"/>
      <c r="O2" s="94"/>
      <c r="P2" s="94"/>
      <c r="Q2" s="94"/>
      <c r="R2" s="94"/>
      <c r="S2" s="94"/>
      <c r="T2" s="94"/>
    </row>
    <row r="3" spans="1:20" ht="25.5" x14ac:dyDescent="0.2">
      <c r="A3" s="16" t="s">
        <v>37</v>
      </c>
      <c r="B3" s="94"/>
      <c r="C3" s="94"/>
      <c r="D3" s="94"/>
      <c r="E3" s="94"/>
      <c r="F3" s="94"/>
      <c r="G3" s="94"/>
      <c r="H3" s="94"/>
      <c r="I3" s="94"/>
      <c r="J3" s="94"/>
      <c r="K3" s="94"/>
      <c r="L3" s="94"/>
      <c r="M3" s="94"/>
      <c r="N3" s="94"/>
      <c r="O3" s="94"/>
      <c r="P3" s="94"/>
      <c r="Q3" s="94"/>
      <c r="R3" s="94"/>
      <c r="S3" s="94"/>
      <c r="T3" s="94"/>
    </row>
    <row r="4" spans="1:20" ht="114.75" x14ac:dyDescent="0.2">
      <c r="A4" s="95" t="s">
        <v>98</v>
      </c>
      <c r="B4" s="94"/>
      <c r="C4" s="94"/>
      <c r="D4" s="94"/>
      <c r="E4" s="94"/>
      <c r="F4" s="94"/>
      <c r="G4" s="94"/>
      <c r="H4" s="94"/>
      <c r="I4" s="94"/>
      <c r="J4" s="94"/>
      <c r="K4" s="94"/>
      <c r="L4" s="94"/>
      <c r="M4" s="94"/>
      <c r="N4" s="94"/>
      <c r="O4" s="94"/>
      <c r="P4" s="94"/>
      <c r="Q4" s="94"/>
      <c r="R4" s="94"/>
      <c r="S4" s="94"/>
      <c r="T4" s="94"/>
    </row>
    <row r="5" spans="1:20" ht="51" x14ac:dyDescent="0.2">
      <c r="A5" s="16" t="s">
        <v>79</v>
      </c>
      <c r="B5" s="94"/>
      <c r="C5" s="94"/>
      <c r="D5" s="94"/>
      <c r="E5" s="94"/>
      <c r="F5" s="94"/>
      <c r="G5" s="94"/>
      <c r="H5" s="94"/>
      <c r="I5" s="94"/>
      <c r="J5" s="94"/>
      <c r="K5" s="94"/>
      <c r="L5" s="94"/>
      <c r="M5" s="94"/>
      <c r="N5" s="94"/>
      <c r="O5" s="94"/>
      <c r="P5" s="94"/>
      <c r="Q5" s="94"/>
      <c r="R5" s="94"/>
      <c r="S5" s="94"/>
      <c r="T5" s="94"/>
    </row>
    <row r="6" spans="1:20" ht="54.75" customHeight="1" x14ac:dyDescent="0.2">
      <c r="A6" s="95" t="s">
        <v>99</v>
      </c>
      <c r="B6" s="94"/>
      <c r="C6" s="94"/>
      <c r="D6" s="94"/>
      <c r="E6" s="94"/>
      <c r="F6" s="94"/>
      <c r="G6" s="94"/>
      <c r="H6" s="94"/>
      <c r="I6" s="94"/>
      <c r="J6" s="94"/>
      <c r="K6" s="94"/>
      <c r="L6" s="94"/>
      <c r="M6" s="94"/>
      <c r="N6" s="94"/>
      <c r="O6" s="94"/>
      <c r="P6" s="94"/>
      <c r="Q6" s="94"/>
      <c r="R6" s="94"/>
      <c r="S6" s="94"/>
      <c r="T6" s="94"/>
    </row>
    <row r="7" spans="1:20" ht="33.75" customHeight="1" x14ac:dyDescent="0.2">
      <c r="A7" s="16" t="s">
        <v>38</v>
      </c>
      <c r="B7" s="94"/>
      <c r="C7" s="94"/>
      <c r="D7" s="94"/>
      <c r="E7" s="94"/>
      <c r="F7" s="94"/>
      <c r="G7" s="94"/>
      <c r="H7" s="94"/>
      <c r="I7" s="94"/>
      <c r="J7" s="94"/>
      <c r="K7" s="94"/>
      <c r="L7" s="94"/>
      <c r="M7" s="94"/>
      <c r="N7" s="94"/>
      <c r="O7" s="94"/>
      <c r="P7" s="94"/>
      <c r="Q7" s="94"/>
      <c r="R7" s="94"/>
      <c r="S7" s="94"/>
      <c r="T7" s="94"/>
    </row>
    <row r="8" spans="1:20" ht="26.25" customHeight="1" x14ac:dyDescent="0.2">
      <c r="A8" s="16" t="s">
        <v>90</v>
      </c>
      <c r="B8" s="94"/>
      <c r="C8" s="94"/>
      <c r="D8" s="94"/>
      <c r="E8" s="94"/>
      <c r="F8" s="94"/>
      <c r="G8" s="94"/>
      <c r="H8" s="94"/>
      <c r="I8" s="94"/>
      <c r="J8" s="94"/>
      <c r="K8" s="94"/>
      <c r="L8" s="94"/>
      <c r="M8" s="94"/>
      <c r="N8" s="94"/>
      <c r="O8" s="94"/>
      <c r="P8" s="94"/>
      <c r="Q8" s="94"/>
      <c r="R8" s="94"/>
      <c r="S8" s="94"/>
      <c r="T8" s="94"/>
    </row>
    <row r="9" spans="1:20" ht="25.5" x14ac:dyDescent="0.2">
      <c r="A9" s="95" t="s">
        <v>97</v>
      </c>
      <c r="B9" s="94"/>
      <c r="C9" s="94"/>
      <c r="D9" s="94"/>
      <c r="E9" s="94"/>
      <c r="F9" s="94"/>
      <c r="G9" s="94"/>
      <c r="H9" s="94"/>
      <c r="I9" s="94"/>
      <c r="J9" s="94"/>
      <c r="K9" s="94"/>
      <c r="L9" s="94"/>
      <c r="M9" s="94"/>
      <c r="N9" s="94"/>
      <c r="O9" s="94"/>
      <c r="P9" s="94"/>
      <c r="Q9" s="94"/>
      <c r="R9" s="94"/>
      <c r="S9" s="94"/>
      <c r="T9" s="94"/>
    </row>
    <row r="10" spans="1:20" ht="29.25" customHeight="1" x14ac:dyDescent="0.2">
      <c r="A10" s="16" t="s">
        <v>91</v>
      </c>
      <c r="B10" s="94"/>
      <c r="C10" s="94"/>
      <c r="D10" s="94"/>
      <c r="E10" s="94"/>
      <c r="F10" s="94"/>
      <c r="G10" s="94"/>
      <c r="H10" s="94"/>
      <c r="I10" s="94"/>
      <c r="J10" s="94"/>
      <c r="K10" s="94"/>
      <c r="L10" s="94"/>
      <c r="M10" s="94"/>
      <c r="N10" s="94"/>
      <c r="O10" s="94"/>
      <c r="P10" s="94"/>
      <c r="Q10" s="94"/>
      <c r="R10" s="94"/>
      <c r="S10" s="94"/>
      <c r="T10" s="94"/>
    </row>
    <row r="11" spans="1:20" ht="30.75" customHeight="1" x14ac:dyDescent="0.2">
      <c r="A11" s="95" t="s">
        <v>92</v>
      </c>
      <c r="B11" s="94"/>
      <c r="C11" s="94"/>
      <c r="D11" s="94"/>
      <c r="E11" s="94"/>
      <c r="F11" s="94"/>
      <c r="G11" s="94"/>
      <c r="H11" s="94"/>
      <c r="I11" s="94"/>
      <c r="J11" s="94"/>
      <c r="K11" s="94"/>
      <c r="L11" s="94"/>
      <c r="M11" s="94"/>
      <c r="N11" s="94"/>
      <c r="O11" s="94"/>
      <c r="P11" s="94"/>
      <c r="Q11" s="94"/>
      <c r="R11" s="94"/>
      <c r="S11" s="94"/>
      <c r="T11" s="94"/>
    </row>
    <row r="12" spans="1:20" ht="58.5" customHeight="1" x14ac:dyDescent="0.2">
      <c r="A12" s="16" t="s">
        <v>94</v>
      </c>
      <c r="B12" s="94"/>
      <c r="C12" s="94"/>
      <c r="D12" s="94"/>
      <c r="E12" s="94"/>
      <c r="F12" s="94"/>
      <c r="G12" s="94"/>
      <c r="H12" s="94"/>
      <c r="I12" s="94"/>
      <c r="J12" s="94"/>
      <c r="K12" s="94"/>
      <c r="L12" s="94"/>
      <c r="M12" s="94"/>
      <c r="N12" s="94"/>
      <c r="O12" s="94"/>
      <c r="P12" s="94"/>
      <c r="Q12" s="94"/>
      <c r="R12" s="94"/>
      <c r="S12" s="94"/>
      <c r="T12" s="94"/>
    </row>
    <row r="13" spans="1:20" ht="36.75" customHeight="1" x14ac:dyDescent="0.2">
      <c r="A13" s="16" t="s">
        <v>93</v>
      </c>
      <c r="B13" s="95"/>
      <c r="C13" s="94"/>
      <c r="D13" s="94"/>
      <c r="E13" s="94"/>
      <c r="F13" s="94"/>
      <c r="G13" s="94"/>
      <c r="H13" s="94"/>
      <c r="I13" s="94"/>
      <c r="J13" s="94"/>
      <c r="K13" s="94"/>
      <c r="L13" s="94"/>
      <c r="M13" s="94"/>
      <c r="N13" s="94"/>
      <c r="O13" s="94"/>
      <c r="P13" s="94"/>
      <c r="Q13" s="94"/>
      <c r="R13" s="94"/>
      <c r="S13" s="94"/>
      <c r="T13" s="94"/>
    </row>
    <row r="14" spans="1:20" ht="56.25" customHeight="1" x14ac:dyDescent="0.2">
      <c r="A14" s="16" t="s">
        <v>96</v>
      </c>
      <c r="B14" s="94"/>
      <c r="C14" s="94"/>
      <c r="D14" s="94"/>
      <c r="E14" s="94"/>
      <c r="F14" s="94"/>
      <c r="G14" s="94"/>
      <c r="H14" s="94"/>
      <c r="I14" s="94"/>
      <c r="J14" s="94"/>
      <c r="K14" s="94"/>
      <c r="L14" s="94"/>
      <c r="M14" s="94"/>
      <c r="N14" s="94"/>
      <c r="O14" s="94"/>
      <c r="P14" s="94"/>
      <c r="Q14" s="94"/>
      <c r="R14" s="94"/>
      <c r="S14" s="94"/>
      <c r="T14" s="94"/>
    </row>
    <row r="15" spans="1:20" ht="24" customHeight="1" x14ac:dyDescent="0.2">
      <c r="A15" s="16" t="s">
        <v>95</v>
      </c>
      <c r="B15" s="94"/>
      <c r="C15" s="94"/>
      <c r="D15" s="94"/>
      <c r="E15" s="94"/>
      <c r="F15" s="94"/>
      <c r="G15" s="94"/>
      <c r="H15" s="94"/>
      <c r="I15" s="94"/>
      <c r="J15" s="94"/>
      <c r="K15" s="94"/>
      <c r="L15" s="94"/>
      <c r="M15" s="94"/>
      <c r="N15" s="94"/>
      <c r="O15" s="94"/>
      <c r="P15" s="94"/>
      <c r="Q15" s="94"/>
      <c r="R15" s="94"/>
      <c r="S15" s="94"/>
      <c r="T15" s="94"/>
    </row>
    <row r="16" spans="1:20" ht="91.5" customHeight="1" x14ac:dyDescent="0.2">
      <c r="A16" s="16" t="s">
        <v>40</v>
      </c>
      <c r="B16" s="94"/>
      <c r="C16" s="94"/>
      <c r="D16" s="94"/>
      <c r="E16" s="94"/>
      <c r="F16" s="94"/>
      <c r="G16" s="94"/>
      <c r="H16" s="94"/>
      <c r="I16" s="94"/>
      <c r="J16" s="94"/>
      <c r="K16" s="94"/>
      <c r="L16" s="94"/>
      <c r="M16" s="94"/>
      <c r="N16" s="94"/>
      <c r="O16" s="94"/>
      <c r="P16" s="94"/>
      <c r="Q16" s="94"/>
      <c r="R16" s="94"/>
      <c r="S16" s="94"/>
      <c r="T16" s="94"/>
    </row>
    <row r="17" spans="1:20" ht="28.5" customHeight="1" x14ac:dyDescent="0.2">
      <c r="A17" s="16" t="s">
        <v>39</v>
      </c>
      <c r="B17" s="94"/>
      <c r="C17" s="94"/>
      <c r="D17" s="94"/>
      <c r="E17" s="94"/>
      <c r="F17" s="94"/>
      <c r="G17" s="94"/>
      <c r="H17" s="94"/>
      <c r="I17" s="94"/>
      <c r="J17" s="94"/>
      <c r="K17" s="94"/>
      <c r="L17" s="94"/>
      <c r="M17" s="94"/>
      <c r="N17" s="94"/>
      <c r="O17" s="94"/>
      <c r="P17" s="94"/>
      <c r="Q17" s="94"/>
      <c r="R17" s="94"/>
      <c r="S17" s="94"/>
      <c r="T17" s="94"/>
    </row>
    <row r="18" spans="1:20" ht="57.75" customHeight="1" x14ac:dyDescent="0.2">
      <c r="A18" s="16" t="s">
        <v>64</v>
      </c>
      <c r="B18" s="94"/>
      <c r="C18" s="94"/>
      <c r="D18" s="94"/>
      <c r="E18" s="94"/>
      <c r="F18" s="94"/>
      <c r="G18" s="94"/>
      <c r="H18" s="94"/>
      <c r="I18" s="94"/>
      <c r="J18" s="94"/>
      <c r="K18" s="94"/>
      <c r="L18" s="94"/>
      <c r="M18" s="94"/>
      <c r="N18" s="94"/>
      <c r="O18" s="94"/>
      <c r="P18" s="94"/>
      <c r="Q18" s="94"/>
      <c r="R18" s="94"/>
      <c r="S18" s="94"/>
      <c r="T18" s="94"/>
    </row>
    <row r="19" spans="1:20" ht="36" customHeight="1" x14ac:dyDescent="0.2">
      <c r="A19" s="16" t="s">
        <v>80</v>
      </c>
      <c r="B19" s="94"/>
      <c r="C19" s="94"/>
      <c r="D19" s="94"/>
      <c r="E19" s="94"/>
      <c r="F19" s="94"/>
      <c r="G19" s="94"/>
      <c r="H19" s="94"/>
      <c r="I19" s="94"/>
      <c r="J19" s="94"/>
      <c r="K19" s="94"/>
      <c r="L19" s="94"/>
      <c r="M19" s="94"/>
      <c r="N19" s="94"/>
      <c r="O19" s="94"/>
      <c r="P19" s="94"/>
      <c r="Q19" s="94"/>
      <c r="R19" s="94"/>
      <c r="S19" s="94"/>
      <c r="T19" s="94"/>
    </row>
    <row r="20" spans="1:20" ht="48" customHeight="1" x14ac:dyDescent="0.2">
      <c r="A20" s="16" t="s">
        <v>81</v>
      </c>
      <c r="B20" s="94"/>
      <c r="C20" s="94"/>
      <c r="D20" s="94"/>
      <c r="E20" s="94"/>
      <c r="F20" s="94"/>
      <c r="G20" s="94"/>
      <c r="H20" s="94"/>
      <c r="I20" s="94"/>
      <c r="J20" s="94"/>
      <c r="K20" s="94"/>
      <c r="L20" s="94"/>
      <c r="M20" s="94"/>
      <c r="N20" s="94"/>
      <c r="O20" s="94"/>
      <c r="P20" s="94"/>
      <c r="Q20" s="94"/>
      <c r="R20" s="94"/>
      <c r="S20" s="94"/>
      <c r="T20" s="94"/>
    </row>
    <row r="21" spans="1:20" ht="21.75" customHeight="1" x14ac:dyDescent="0.2">
      <c r="A21" s="16" t="s">
        <v>41</v>
      </c>
      <c r="B21" s="94"/>
      <c r="C21" s="94"/>
      <c r="D21" s="94"/>
      <c r="E21" s="94"/>
      <c r="F21" s="94"/>
      <c r="G21" s="94"/>
      <c r="H21" s="94"/>
      <c r="I21" s="94"/>
      <c r="J21" s="94"/>
      <c r="K21" s="94"/>
      <c r="L21" s="94"/>
      <c r="M21" s="94"/>
      <c r="N21" s="94"/>
      <c r="O21" s="94"/>
      <c r="P21" s="94"/>
      <c r="Q21" s="94"/>
      <c r="R21" s="94"/>
      <c r="S21" s="94"/>
      <c r="T21" s="94"/>
    </row>
    <row r="22" spans="1:20" ht="37.5" customHeight="1" x14ac:dyDescent="0.2">
      <c r="A22" s="16" t="s">
        <v>65</v>
      </c>
      <c r="B22" s="94"/>
      <c r="C22" s="94"/>
      <c r="D22" s="94"/>
      <c r="E22" s="94"/>
      <c r="F22" s="94"/>
      <c r="G22" s="94"/>
      <c r="H22" s="94"/>
      <c r="I22" s="94"/>
      <c r="J22" s="94"/>
      <c r="K22" s="94"/>
      <c r="L22" s="94"/>
      <c r="M22" s="94"/>
      <c r="N22" s="94"/>
      <c r="O22" s="94"/>
      <c r="P22" s="94"/>
      <c r="Q22" s="94"/>
      <c r="R22" s="94"/>
      <c r="S22" s="94"/>
      <c r="T22" s="94"/>
    </row>
    <row r="23" spans="1:20" ht="54" customHeight="1" x14ac:dyDescent="0.2">
      <c r="A23" s="16" t="s">
        <v>82</v>
      </c>
      <c r="B23" s="94"/>
      <c r="C23" s="94"/>
      <c r="D23" s="94"/>
      <c r="E23" s="94"/>
      <c r="F23" s="94"/>
      <c r="G23" s="94"/>
      <c r="H23" s="94"/>
      <c r="I23" s="94"/>
      <c r="J23" s="94"/>
      <c r="K23" s="94"/>
      <c r="L23" s="94"/>
      <c r="M23" s="94"/>
      <c r="N23" s="94"/>
      <c r="O23" s="94"/>
      <c r="P23" s="94"/>
      <c r="Q23" s="94"/>
      <c r="R23" s="94"/>
      <c r="S23" s="94"/>
      <c r="T23" s="94"/>
    </row>
    <row r="24" spans="1:20" ht="33" customHeight="1" x14ac:dyDescent="0.2">
      <c r="A24" s="16" t="s">
        <v>42</v>
      </c>
      <c r="B24" s="94"/>
      <c r="C24" s="94"/>
      <c r="D24" s="94"/>
      <c r="E24" s="94"/>
      <c r="F24" s="94"/>
      <c r="G24" s="94"/>
      <c r="H24" s="94"/>
      <c r="I24" s="94"/>
      <c r="J24" s="94"/>
      <c r="K24" s="94"/>
      <c r="L24" s="94"/>
      <c r="M24" s="94"/>
      <c r="N24" s="94"/>
      <c r="O24" s="94"/>
      <c r="P24" s="94"/>
      <c r="Q24" s="94"/>
      <c r="R24" s="94"/>
      <c r="S24" s="94"/>
      <c r="T24" s="94"/>
    </row>
    <row r="25" spans="1:20" ht="45" customHeight="1" x14ac:dyDescent="0.2">
      <c r="A25" s="16" t="s">
        <v>43</v>
      </c>
      <c r="B25" s="94"/>
      <c r="C25" s="94"/>
      <c r="D25" s="94"/>
      <c r="E25" s="94"/>
      <c r="F25" s="94"/>
      <c r="G25" s="94"/>
      <c r="H25" s="94"/>
      <c r="I25" s="94"/>
      <c r="J25" s="94"/>
      <c r="K25" s="94"/>
      <c r="L25" s="94"/>
      <c r="M25" s="94"/>
      <c r="N25" s="94"/>
      <c r="O25" s="94"/>
      <c r="P25" s="94"/>
      <c r="Q25" s="94"/>
      <c r="R25" s="94"/>
      <c r="S25" s="94"/>
      <c r="T25" s="94"/>
    </row>
    <row r="26" spans="1:20" ht="46.5" customHeight="1" x14ac:dyDescent="0.2">
      <c r="A26" s="16" t="s">
        <v>44</v>
      </c>
      <c r="B26" s="94"/>
      <c r="C26" s="94"/>
      <c r="D26" s="94"/>
      <c r="E26" s="94"/>
      <c r="F26" s="94"/>
      <c r="G26" s="94"/>
      <c r="H26" s="94"/>
      <c r="I26" s="94"/>
      <c r="J26" s="94"/>
      <c r="K26" s="94"/>
      <c r="L26" s="94"/>
      <c r="M26" s="94"/>
      <c r="N26" s="94"/>
      <c r="O26" s="94"/>
      <c r="P26" s="94"/>
      <c r="Q26" s="94"/>
      <c r="R26" s="94"/>
      <c r="S26" s="94"/>
      <c r="T26" s="94"/>
    </row>
    <row r="27" spans="1:20" ht="57.2" customHeight="1" x14ac:dyDescent="0.2">
      <c r="A27" s="16" t="s">
        <v>63</v>
      </c>
      <c r="B27" s="94"/>
      <c r="C27" s="94"/>
      <c r="D27" s="94"/>
      <c r="E27" s="94"/>
      <c r="F27" s="94"/>
      <c r="G27" s="94"/>
      <c r="H27" s="94"/>
      <c r="I27" s="94"/>
      <c r="J27" s="94"/>
      <c r="K27" s="94"/>
      <c r="L27" s="94"/>
      <c r="M27" s="94"/>
      <c r="N27" s="94"/>
      <c r="O27" s="94"/>
      <c r="P27" s="94"/>
      <c r="Q27" s="94"/>
      <c r="R27" s="94"/>
      <c r="S27" s="94"/>
      <c r="T27" s="94"/>
    </row>
    <row r="28" spans="1:20" ht="32.25" customHeight="1" x14ac:dyDescent="0.2">
      <c r="A28" s="16" t="s">
        <v>61</v>
      </c>
      <c r="B28" s="94"/>
      <c r="C28" s="94"/>
      <c r="D28" s="94"/>
      <c r="E28" s="94"/>
      <c r="F28" s="94"/>
      <c r="G28" s="94"/>
      <c r="H28" s="94"/>
      <c r="I28" s="94"/>
      <c r="J28" s="94"/>
      <c r="K28" s="94"/>
      <c r="L28" s="94"/>
      <c r="M28" s="94"/>
      <c r="N28" s="94"/>
      <c r="O28" s="94"/>
      <c r="P28" s="94"/>
      <c r="Q28" s="94"/>
      <c r="R28" s="94"/>
      <c r="S28" s="94"/>
      <c r="T28" s="94"/>
    </row>
    <row r="29" spans="1:20" ht="58.5" customHeight="1" x14ac:dyDescent="0.2">
      <c r="A29" s="16" t="s">
        <v>62</v>
      </c>
      <c r="B29" s="94"/>
      <c r="C29" s="94"/>
      <c r="D29" s="94"/>
      <c r="E29" s="94"/>
      <c r="F29" s="94"/>
      <c r="G29" s="94"/>
      <c r="H29" s="94"/>
      <c r="I29" s="94"/>
      <c r="J29" s="94"/>
      <c r="K29" s="94"/>
      <c r="L29" s="94"/>
      <c r="M29" s="94"/>
      <c r="N29" s="94"/>
      <c r="O29" s="94"/>
      <c r="P29" s="94"/>
      <c r="Q29" s="94"/>
      <c r="R29" s="94"/>
      <c r="S29" s="94"/>
      <c r="T29" s="94"/>
    </row>
    <row r="30" spans="1:20" ht="57" customHeight="1" x14ac:dyDescent="0.2">
      <c r="A30" s="16" t="s">
        <v>66</v>
      </c>
      <c r="B30" s="94"/>
      <c r="C30" s="94"/>
      <c r="D30" s="94"/>
      <c r="E30" s="94"/>
      <c r="F30" s="94"/>
      <c r="G30" s="94"/>
      <c r="H30" s="94"/>
      <c r="I30" s="94"/>
      <c r="J30" s="94"/>
      <c r="K30" s="94"/>
      <c r="L30" s="94"/>
      <c r="M30" s="94"/>
      <c r="N30" s="94"/>
      <c r="O30" s="94"/>
      <c r="P30" s="94"/>
      <c r="Q30" s="94"/>
      <c r="R30" s="94"/>
      <c r="S30" s="94"/>
      <c r="T30" s="94"/>
    </row>
    <row r="31" spans="1:20" ht="13.5" thickBot="1" x14ac:dyDescent="0.25">
      <c r="A31" s="94"/>
      <c r="B31" s="52"/>
      <c r="C31" s="52"/>
      <c r="D31" s="52"/>
      <c r="E31" s="52"/>
      <c r="F31" s="52"/>
      <c r="G31" s="52"/>
      <c r="H31" s="52"/>
      <c r="I31" s="52"/>
      <c r="J31" s="94"/>
      <c r="K31" s="94"/>
      <c r="L31" s="94"/>
      <c r="M31" s="94"/>
      <c r="N31" s="94"/>
      <c r="O31" s="94"/>
      <c r="P31" s="94"/>
      <c r="Q31" s="94"/>
      <c r="R31" s="94"/>
      <c r="S31" s="94"/>
      <c r="T31" s="94"/>
    </row>
    <row r="32" spans="1:20" ht="12.95" customHeight="1" x14ac:dyDescent="0.2">
      <c r="A32" s="118" t="s">
        <v>88</v>
      </c>
      <c r="B32" s="53"/>
      <c r="C32" s="53"/>
      <c r="D32" s="53"/>
      <c r="E32" s="53"/>
      <c r="F32" s="53"/>
      <c r="G32" s="53"/>
      <c r="H32" s="52"/>
      <c r="I32" s="52"/>
      <c r="J32" s="94"/>
      <c r="K32" s="94"/>
      <c r="L32" s="94"/>
      <c r="M32" s="94"/>
      <c r="N32" s="94"/>
      <c r="O32" s="94"/>
      <c r="P32" s="94"/>
      <c r="Q32" s="94"/>
      <c r="R32" s="94"/>
      <c r="S32" s="94"/>
      <c r="T32" s="94"/>
    </row>
    <row r="33" spans="1:9" ht="12.95" customHeight="1" x14ac:dyDescent="0.2">
      <c r="A33" s="119"/>
      <c r="B33" s="53"/>
      <c r="C33" s="53"/>
      <c r="D33" s="53"/>
      <c r="E33" s="53"/>
      <c r="F33" s="53"/>
      <c r="G33" s="53"/>
      <c r="H33" s="54"/>
      <c r="I33" s="54"/>
    </row>
    <row r="34" spans="1:9" ht="12.95" customHeight="1" thickBot="1" x14ac:dyDescent="0.25">
      <c r="A34" s="120"/>
      <c r="B34" s="53"/>
      <c r="C34" s="53"/>
      <c r="D34" s="53"/>
      <c r="E34" s="53"/>
      <c r="F34" s="53"/>
      <c r="G34" s="53"/>
      <c r="H34" s="54"/>
      <c r="I34" s="54"/>
    </row>
    <row r="35" spans="1:9" x14ac:dyDescent="0.2">
      <c r="B35" s="54"/>
      <c r="C35" s="54"/>
      <c r="D35" s="54"/>
      <c r="E35" s="54"/>
      <c r="F35" s="54"/>
      <c r="G35" s="54"/>
      <c r="H35" s="54"/>
      <c r="I35" s="54"/>
    </row>
  </sheetData>
  <sheetProtection selectLockedCells="1"/>
  <mergeCells count="1">
    <mergeCell ref="A32:A34"/>
  </mergeCells>
  <phoneticPr fontId="0" type="noConversion"/>
  <pageMargins left="0.75" right="0.75" top="1" bottom="1" header="0.5" footer="0.5"/>
  <pageSetup orientation="portrait" r:id="rId1"/>
  <headerFooter differentFirst="1" alignWithMargins="0">
    <oddHeader>&amp;LMONTHLY FUEL INVENTORY  WORKBOOK INSTRUCTIONS .... CONT'D</oddHeader>
    <oddFooter>&amp;RPage &amp;P of &amp;N</oddFooter>
    <firstFooter>&amp;RPage &amp;P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66"/>
  </sheetPr>
  <dimension ref="B2:G37"/>
  <sheetViews>
    <sheetView tabSelected="1" zoomScaleNormal="100" workbookViewId="0">
      <selection activeCell="C7" sqref="C7:F7"/>
    </sheetView>
  </sheetViews>
  <sheetFormatPr defaultRowHeight="12.75" x14ac:dyDescent="0.2"/>
  <cols>
    <col min="1" max="1" width="4.5703125" customWidth="1"/>
    <col min="2" max="2" width="16.5703125" customWidth="1"/>
    <col min="3" max="7" width="12.28515625" customWidth="1"/>
  </cols>
  <sheetData>
    <row r="2" spans="2:6" x14ac:dyDescent="0.2">
      <c r="B2" s="127" t="s">
        <v>88</v>
      </c>
      <c r="C2" s="128"/>
      <c r="D2" s="128"/>
      <c r="E2" s="128"/>
      <c r="F2" s="129"/>
    </row>
    <row r="3" spans="2:6" x14ac:dyDescent="0.2">
      <c r="B3" s="130"/>
      <c r="C3" s="131"/>
      <c r="D3" s="131"/>
      <c r="E3" s="131"/>
      <c r="F3" s="132"/>
    </row>
    <row r="5" spans="2:6" ht="20.25" x14ac:dyDescent="0.3">
      <c r="B5" s="10" t="s">
        <v>30</v>
      </c>
    </row>
    <row r="6" spans="2:6" ht="3.75" customHeight="1" x14ac:dyDescent="0.3">
      <c r="B6" s="10"/>
    </row>
    <row r="7" spans="2:6" ht="26.25" customHeight="1" x14ac:dyDescent="0.2">
      <c r="B7" s="82" t="s">
        <v>34</v>
      </c>
      <c r="C7" s="121"/>
      <c r="D7" s="122"/>
      <c r="E7" s="122"/>
      <c r="F7" s="123"/>
    </row>
    <row r="8" spans="2:6" ht="3.75" customHeight="1" x14ac:dyDescent="0.2">
      <c r="B8" s="79"/>
      <c r="C8" s="133"/>
      <c r="D8" s="133"/>
      <c r="E8" s="133"/>
      <c r="F8" s="134"/>
    </row>
    <row r="9" spans="2:6" ht="26.25" customHeight="1" x14ac:dyDescent="0.2">
      <c r="B9" s="83" t="s">
        <v>35</v>
      </c>
      <c r="C9" s="121"/>
      <c r="D9" s="122"/>
      <c r="E9" s="122"/>
      <c r="F9" s="123"/>
    </row>
    <row r="10" spans="2:6" ht="3.75" customHeight="1" x14ac:dyDescent="0.2">
      <c r="B10" s="79"/>
      <c r="C10" s="135"/>
      <c r="D10" s="135"/>
      <c r="E10" s="135"/>
      <c r="F10" s="136"/>
    </row>
    <row r="11" spans="2:6" x14ac:dyDescent="0.2">
      <c r="B11" s="80" t="s">
        <v>31</v>
      </c>
      <c r="C11" s="121"/>
      <c r="D11" s="122"/>
      <c r="E11" s="122"/>
      <c r="F11" s="123"/>
    </row>
    <row r="12" spans="2:6" ht="3.75" customHeight="1" x14ac:dyDescent="0.2">
      <c r="B12" s="80"/>
      <c r="C12" s="135"/>
      <c r="D12" s="135"/>
      <c r="E12" s="135"/>
      <c r="F12" s="136"/>
    </row>
    <row r="13" spans="2:6" x14ac:dyDescent="0.2">
      <c r="B13" s="81" t="s">
        <v>2</v>
      </c>
      <c r="C13" s="124"/>
      <c r="D13" s="122"/>
      <c r="E13" s="122"/>
      <c r="F13" s="123"/>
    </row>
    <row r="14" spans="2:6" ht="3.75" customHeight="1" x14ac:dyDescent="0.2">
      <c r="B14" s="81"/>
      <c r="C14" s="135"/>
      <c r="D14" s="135"/>
      <c r="E14" s="135"/>
      <c r="F14" s="136"/>
    </row>
    <row r="15" spans="2:6" x14ac:dyDescent="0.2">
      <c r="B15" s="80" t="s">
        <v>32</v>
      </c>
      <c r="C15" s="125"/>
      <c r="D15" s="126"/>
      <c r="E15" s="80" t="s">
        <v>87</v>
      </c>
      <c r="F15" s="80"/>
    </row>
    <row r="16" spans="2:6" s="9" customFormat="1" ht="3.75" customHeight="1" x14ac:dyDescent="0.2">
      <c r="B16" s="80"/>
      <c r="C16" s="133"/>
      <c r="D16" s="133"/>
      <c r="E16" s="133"/>
      <c r="F16" s="134"/>
    </row>
    <row r="17" spans="2:7" s="9" customFormat="1" ht="15" customHeight="1" x14ac:dyDescent="0.2">
      <c r="B17" s="80" t="s">
        <v>36</v>
      </c>
      <c r="C17" s="124"/>
      <c r="D17" s="123"/>
      <c r="E17" s="137"/>
      <c r="F17" s="138"/>
    </row>
    <row r="18" spans="2:7" s="9" customFormat="1" x14ac:dyDescent="0.2">
      <c r="B18" s="40"/>
      <c r="C18" s="41"/>
      <c r="D18" s="29"/>
      <c r="E18" s="29"/>
    </row>
    <row r="19" spans="2:7" x14ac:dyDescent="0.2">
      <c r="C19" s="11"/>
    </row>
    <row r="20" spans="2:7" s="13" customFormat="1" ht="39.200000000000003" customHeight="1" x14ac:dyDescent="0.2">
      <c r="B20" s="12"/>
      <c r="C20" s="84" t="s">
        <v>7</v>
      </c>
      <c r="D20" s="84" t="s">
        <v>33</v>
      </c>
      <c r="E20" s="85" t="s">
        <v>67</v>
      </c>
      <c r="F20" s="85" t="s">
        <v>86</v>
      </c>
      <c r="G20" s="84" t="s">
        <v>68</v>
      </c>
    </row>
    <row r="21" spans="2:7" ht="21.2" customHeight="1" x14ac:dyDescent="0.2">
      <c r="B21" s="33" t="s">
        <v>18</v>
      </c>
      <c r="C21" s="34" t="str">
        <f>Jan!E40</f>
        <v>0</v>
      </c>
      <c r="D21" s="33">
        <f>Jan!J38</f>
        <v>0</v>
      </c>
      <c r="E21" s="34" t="str">
        <f t="shared" ref="E21:E32" si="0">IF(D21=0,"0",C21/D21)</f>
        <v>0</v>
      </c>
      <c r="F21" s="34" t="str">
        <f>IF($C$15=0,"0",C21/$C$15)</f>
        <v>0</v>
      </c>
      <c r="G21" s="43" t="str">
        <f t="shared" ref="G21:G32" si="1">IF(E21&gt;F21,F21,E21)</f>
        <v>0</v>
      </c>
    </row>
    <row r="22" spans="2:7" ht="21.2" customHeight="1" x14ac:dyDescent="0.2">
      <c r="B22" s="33" t="s">
        <v>19</v>
      </c>
      <c r="C22" s="34" t="str">
        <f>Feb!E40</f>
        <v>0</v>
      </c>
      <c r="D22" s="33">
        <f>Feb!J36</f>
        <v>0</v>
      </c>
      <c r="E22" s="34" t="str">
        <f t="shared" si="0"/>
        <v>0</v>
      </c>
      <c r="F22" s="34" t="str">
        <f t="shared" ref="F22:F32" si="2">IF($C$15=0,"0",C22/$C$15)</f>
        <v>0</v>
      </c>
      <c r="G22" s="43" t="str">
        <f t="shared" si="1"/>
        <v>0</v>
      </c>
    </row>
    <row r="23" spans="2:7" ht="21.2" customHeight="1" x14ac:dyDescent="0.2">
      <c r="B23" s="33" t="s">
        <v>20</v>
      </c>
      <c r="C23" s="34" t="str">
        <f>March!E40</f>
        <v>0</v>
      </c>
      <c r="D23" s="33">
        <f>March!J38</f>
        <v>0</v>
      </c>
      <c r="E23" s="34" t="str">
        <f t="shared" si="0"/>
        <v>0</v>
      </c>
      <c r="F23" s="34" t="str">
        <f t="shared" si="2"/>
        <v>0</v>
      </c>
      <c r="G23" s="43" t="str">
        <f t="shared" si="1"/>
        <v>0</v>
      </c>
    </row>
    <row r="24" spans="2:7" ht="21.2" customHeight="1" x14ac:dyDescent="0.2">
      <c r="B24" s="33" t="s">
        <v>21</v>
      </c>
      <c r="C24" s="34" t="str">
        <f>April!E40</f>
        <v>0</v>
      </c>
      <c r="D24" s="33">
        <f>April!J37</f>
        <v>0</v>
      </c>
      <c r="E24" s="34" t="str">
        <f t="shared" si="0"/>
        <v>0</v>
      </c>
      <c r="F24" s="34" t="str">
        <f t="shared" si="2"/>
        <v>0</v>
      </c>
      <c r="G24" s="43" t="str">
        <f t="shared" si="1"/>
        <v>0</v>
      </c>
    </row>
    <row r="25" spans="2:7" ht="21.2" customHeight="1" x14ac:dyDescent="0.2">
      <c r="B25" s="33" t="s">
        <v>22</v>
      </c>
      <c r="C25" s="34" t="str">
        <f>May!E40</f>
        <v>0</v>
      </c>
      <c r="D25" s="33">
        <f>May!J38</f>
        <v>0</v>
      </c>
      <c r="E25" s="34" t="str">
        <f t="shared" si="0"/>
        <v>0</v>
      </c>
      <c r="F25" s="34" t="str">
        <f t="shared" si="2"/>
        <v>0</v>
      </c>
      <c r="G25" s="43" t="str">
        <f t="shared" si="1"/>
        <v>0</v>
      </c>
    </row>
    <row r="26" spans="2:7" ht="21.2" customHeight="1" x14ac:dyDescent="0.2">
      <c r="B26" s="33" t="s">
        <v>23</v>
      </c>
      <c r="C26" s="34" t="str">
        <f>June!E40</f>
        <v>0</v>
      </c>
      <c r="D26" s="33">
        <f>June!J37</f>
        <v>0</v>
      </c>
      <c r="E26" s="34" t="str">
        <f t="shared" si="0"/>
        <v>0</v>
      </c>
      <c r="F26" s="34" t="str">
        <f t="shared" si="2"/>
        <v>0</v>
      </c>
      <c r="G26" s="43" t="str">
        <f t="shared" si="1"/>
        <v>0</v>
      </c>
    </row>
    <row r="27" spans="2:7" ht="21.2" customHeight="1" x14ac:dyDescent="0.2">
      <c r="B27" s="33" t="s">
        <v>24</v>
      </c>
      <c r="C27" s="34" t="str">
        <f>July!E40</f>
        <v>0</v>
      </c>
      <c r="D27" s="33">
        <f>July!J38</f>
        <v>0</v>
      </c>
      <c r="E27" s="34" t="str">
        <f t="shared" si="0"/>
        <v>0</v>
      </c>
      <c r="F27" s="34" t="str">
        <f t="shared" si="2"/>
        <v>0</v>
      </c>
      <c r="G27" s="43" t="str">
        <f t="shared" si="1"/>
        <v>0</v>
      </c>
    </row>
    <row r="28" spans="2:7" ht="21.2" customHeight="1" x14ac:dyDescent="0.2">
      <c r="B28" s="33" t="s">
        <v>25</v>
      </c>
      <c r="C28" s="34" t="str">
        <f>Aug!E40</f>
        <v>0</v>
      </c>
      <c r="D28" s="33">
        <f>Aug!J38</f>
        <v>0</v>
      </c>
      <c r="E28" s="34" t="str">
        <f t="shared" si="0"/>
        <v>0</v>
      </c>
      <c r="F28" s="34" t="str">
        <f t="shared" si="2"/>
        <v>0</v>
      </c>
      <c r="G28" s="43" t="str">
        <f t="shared" si="1"/>
        <v>0</v>
      </c>
    </row>
    <row r="29" spans="2:7" ht="21.2" customHeight="1" x14ac:dyDescent="0.2">
      <c r="B29" s="33" t="s">
        <v>26</v>
      </c>
      <c r="C29" s="34" t="str">
        <f>Sept!E40</f>
        <v>0</v>
      </c>
      <c r="D29" s="33">
        <f>Sept!J37</f>
        <v>0</v>
      </c>
      <c r="E29" s="34" t="str">
        <f t="shared" si="0"/>
        <v>0</v>
      </c>
      <c r="F29" s="34" t="str">
        <f t="shared" si="2"/>
        <v>0</v>
      </c>
      <c r="G29" s="43" t="str">
        <f t="shared" si="1"/>
        <v>0</v>
      </c>
    </row>
    <row r="30" spans="2:7" ht="21.2" customHeight="1" x14ac:dyDescent="0.2">
      <c r="B30" s="33" t="s">
        <v>27</v>
      </c>
      <c r="C30" s="34" t="str">
        <f>Oct!E40</f>
        <v>0</v>
      </c>
      <c r="D30" s="33">
        <f>Oct!J38</f>
        <v>0</v>
      </c>
      <c r="E30" s="34" t="str">
        <f t="shared" si="0"/>
        <v>0</v>
      </c>
      <c r="F30" s="34" t="str">
        <f t="shared" si="2"/>
        <v>0</v>
      </c>
      <c r="G30" s="43" t="str">
        <f t="shared" si="1"/>
        <v>0</v>
      </c>
    </row>
    <row r="31" spans="2:7" ht="21.2" customHeight="1" x14ac:dyDescent="0.2">
      <c r="B31" s="33" t="s">
        <v>28</v>
      </c>
      <c r="C31" s="34" t="str">
        <f>Nov!E40</f>
        <v>0</v>
      </c>
      <c r="D31" s="33">
        <f>Nov!J37</f>
        <v>0</v>
      </c>
      <c r="E31" s="34" t="str">
        <f t="shared" si="0"/>
        <v>0</v>
      </c>
      <c r="F31" s="34" t="str">
        <f t="shared" si="2"/>
        <v>0</v>
      </c>
      <c r="G31" s="43" t="str">
        <f t="shared" si="1"/>
        <v>0</v>
      </c>
    </row>
    <row r="32" spans="2:7" ht="21.2" customHeight="1" x14ac:dyDescent="0.2">
      <c r="B32" s="33" t="s">
        <v>29</v>
      </c>
      <c r="C32" s="34" t="str">
        <f>Dec!E40</f>
        <v>0</v>
      </c>
      <c r="D32" s="33">
        <f>Dec!J38</f>
        <v>0</v>
      </c>
      <c r="E32" s="34" t="str">
        <f t="shared" si="0"/>
        <v>0</v>
      </c>
      <c r="F32" s="34" t="str">
        <f t="shared" si="2"/>
        <v>0</v>
      </c>
      <c r="G32" s="43" t="str">
        <f t="shared" si="1"/>
        <v>0</v>
      </c>
    </row>
    <row r="34" spans="5:6" ht="15" x14ac:dyDescent="0.25">
      <c r="E34" s="39"/>
      <c r="F34" s="39"/>
    </row>
    <row r="35" spans="5:6" ht="15" x14ac:dyDescent="0.25">
      <c r="E35" s="39"/>
      <c r="F35" s="39"/>
    </row>
    <row r="36" spans="5:6" ht="15" x14ac:dyDescent="0.25">
      <c r="E36" s="39"/>
      <c r="F36" s="42"/>
    </row>
    <row r="37" spans="5:6" ht="15" x14ac:dyDescent="0.25">
      <c r="E37" s="39"/>
      <c r="F37" s="42"/>
    </row>
  </sheetData>
  <sheetProtection sheet="1" selectLockedCells="1"/>
  <mergeCells count="13">
    <mergeCell ref="C17:D17"/>
    <mergeCell ref="E17:F17"/>
    <mergeCell ref="C12:F12"/>
    <mergeCell ref="C14:F14"/>
    <mergeCell ref="C16:F16"/>
    <mergeCell ref="C11:F11"/>
    <mergeCell ref="C13:F13"/>
    <mergeCell ref="C15:D15"/>
    <mergeCell ref="B2:F3"/>
    <mergeCell ref="C7:F7"/>
    <mergeCell ref="C8:F8"/>
    <mergeCell ref="C9:F9"/>
    <mergeCell ref="C10:F10"/>
  </mergeCells>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66"/>
    <pageSetUpPr fitToPage="1"/>
  </sheetPr>
  <dimension ref="A1:O41"/>
  <sheetViews>
    <sheetView zoomScaleNormal="100" workbookViewId="0">
      <pane ySplit="5" topLeftCell="A6" activePane="bottomLeft" state="frozen"/>
      <selection sqref="A1:J36"/>
      <selection pane="bottomLeft" activeCell="F6" sqref="F6"/>
    </sheetView>
  </sheetViews>
  <sheetFormatPr defaultRowHeight="12.75" x14ac:dyDescent="0.2"/>
  <cols>
    <col min="1" max="1" width="9.140625" style="55" customWidth="1"/>
    <col min="2" max="4" width="9.140625" style="55"/>
    <col min="5" max="5" width="11.7109375" style="55" customWidth="1"/>
    <col min="6"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4">
        <f>'Month Summ'!C7</f>
        <v>0</v>
      </c>
      <c r="C2" s="144"/>
      <c r="D2" s="144"/>
      <c r="E2" s="144"/>
      <c r="F2" s="144"/>
      <c r="G2" s="144"/>
      <c r="H2" s="57"/>
      <c r="I2" s="140" t="s">
        <v>88</v>
      </c>
      <c r="J2" s="140"/>
      <c r="K2" s="140"/>
      <c r="L2" s="140"/>
      <c r="M2" s="140"/>
      <c r="N2" s="140"/>
      <c r="O2" s="140"/>
    </row>
    <row r="3" spans="1:15" ht="12.75" customHeight="1" x14ac:dyDescent="0.2">
      <c r="A3" s="56" t="s">
        <v>1</v>
      </c>
      <c r="B3" s="86" t="s">
        <v>89</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23.25" thickTop="1" x14ac:dyDescent="0.2">
      <c r="A6" s="61"/>
      <c r="B6" s="62"/>
      <c r="C6" s="76"/>
      <c r="D6" s="77"/>
      <c r="E6" s="62"/>
      <c r="F6" s="73">
        <v>0</v>
      </c>
      <c r="G6" s="63" t="s">
        <v>76</v>
      </c>
      <c r="H6" s="62"/>
      <c r="I6" s="102">
        <v>0</v>
      </c>
      <c r="J6" s="63"/>
      <c r="K6" s="62"/>
      <c r="L6" s="62"/>
      <c r="M6" s="62"/>
      <c r="N6" s="78"/>
      <c r="O6" s="59"/>
    </row>
    <row r="7" spans="1:15" s="59" customFormat="1" x14ac:dyDescent="0.2">
      <c r="A7" s="6">
        <v>1</v>
      </c>
      <c r="B7" s="7">
        <f>$F6</f>
        <v>0</v>
      </c>
      <c r="C7" s="72"/>
      <c r="D7" s="72"/>
      <c r="E7" s="7">
        <f>B7+C7-D7</f>
        <v>0</v>
      </c>
      <c r="F7" s="72"/>
      <c r="G7" s="8">
        <f>F7-E7</f>
        <v>0</v>
      </c>
      <c r="H7" s="7">
        <f>G7</f>
        <v>0</v>
      </c>
      <c r="I7" s="7">
        <f>$I6+$G7</f>
        <v>0</v>
      </c>
      <c r="J7" s="7">
        <f>D7</f>
        <v>0</v>
      </c>
      <c r="K7" s="7">
        <f>C7</f>
        <v>0</v>
      </c>
      <c r="L7" s="7">
        <f>IF(G7&lt;0,1,0)</f>
        <v>0</v>
      </c>
      <c r="M7" s="7">
        <f>IF($G7&lt;0,$M6+1,$M6)</f>
        <v>0</v>
      </c>
      <c r="N7" s="72"/>
      <c r="O7" s="74"/>
    </row>
    <row r="8" spans="1:15" s="59" customFormat="1" x14ac:dyDescent="0.2">
      <c r="A8" s="6">
        <v>2</v>
      </c>
      <c r="B8" s="7">
        <f>$F7</f>
        <v>0</v>
      </c>
      <c r="C8" s="72"/>
      <c r="D8" s="72"/>
      <c r="E8" s="7">
        <f t="shared" ref="E8:E37" si="0">B8+C8-D8</f>
        <v>0</v>
      </c>
      <c r="F8" s="72"/>
      <c r="G8" s="8">
        <f>F8-E8</f>
        <v>0</v>
      </c>
      <c r="H8" s="7">
        <f>$H7+$G8</f>
        <v>0</v>
      </c>
      <c r="I8" s="7">
        <f>$I7+$G8</f>
        <v>0</v>
      </c>
      <c r="J8" s="7">
        <f>J7+D8</f>
        <v>0</v>
      </c>
      <c r="K8" s="7">
        <f t="shared" ref="K8:K37" si="1">K7+C8</f>
        <v>0</v>
      </c>
      <c r="L8" s="7">
        <f t="shared" ref="L8:L37" si="2">IF(G8&lt;0,$L7+1,IF($F8=$F7,$L7,IF($G8&gt;-1,0)))</f>
        <v>0</v>
      </c>
      <c r="M8" s="7">
        <f>IF($G8&lt;0,$M7+1,$M7)</f>
        <v>0</v>
      </c>
      <c r="N8" s="72"/>
      <c r="O8" s="74"/>
    </row>
    <row r="9" spans="1:15" s="59" customFormat="1" x14ac:dyDescent="0.2">
      <c r="A9" s="6">
        <v>3</v>
      </c>
      <c r="B9" s="7">
        <f t="shared" ref="B9:B37" si="3">$F8</f>
        <v>0</v>
      </c>
      <c r="C9" s="72"/>
      <c r="D9" s="72"/>
      <c r="E9" s="7">
        <f t="shared" si="0"/>
        <v>0</v>
      </c>
      <c r="F9" s="72"/>
      <c r="G9" s="8">
        <f t="shared" ref="G9:G37" si="4">F9-E9</f>
        <v>0</v>
      </c>
      <c r="H9" s="7">
        <f>$H8+$G9</f>
        <v>0</v>
      </c>
      <c r="I9" s="7">
        <f>$I8+$G9</f>
        <v>0</v>
      </c>
      <c r="J9" s="7">
        <f t="shared" ref="J9:J37" si="5">J8+D9</f>
        <v>0</v>
      </c>
      <c r="K9" s="7">
        <f t="shared" si="1"/>
        <v>0</v>
      </c>
      <c r="L9" s="7">
        <f t="shared" si="2"/>
        <v>0</v>
      </c>
      <c r="M9" s="7">
        <f>IF($G9&lt;0,$M8+1,$M8)</f>
        <v>0</v>
      </c>
      <c r="N9" s="72"/>
      <c r="O9" s="74"/>
    </row>
    <row r="10" spans="1:15" s="59" customFormat="1" x14ac:dyDescent="0.2">
      <c r="A10" s="6">
        <v>4</v>
      </c>
      <c r="B10" s="7">
        <f t="shared" si="3"/>
        <v>0</v>
      </c>
      <c r="C10" s="72"/>
      <c r="D10" s="72"/>
      <c r="E10" s="7">
        <f t="shared" si="0"/>
        <v>0</v>
      </c>
      <c r="F10" s="72"/>
      <c r="G10" s="8">
        <f t="shared" si="4"/>
        <v>0</v>
      </c>
      <c r="H10" s="7">
        <f t="shared" ref="H10:H37" si="6">$H9+$G10</f>
        <v>0</v>
      </c>
      <c r="I10" s="7">
        <f t="shared" ref="I10:I37" si="7">$I9+$G10</f>
        <v>0</v>
      </c>
      <c r="J10" s="7">
        <f t="shared" si="5"/>
        <v>0</v>
      </c>
      <c r="K10" s="7">
        <f t="shared" si="1"/>
        <v>0</v>
      </c>
      <c r="L10" s="7">
        <f t="shared" si="2"/>
        <v>0</v>
      </c>
      <c r="M10" s="7">
        <f t="shared" ref="M10:M37" si="8">IF($G10&lt;0,$M9+1,$M9)</f>
        <v>0</v>
      </c>
      <c r="N10" s="72"/>
      <c r="O10" s="74"/>
    </row>
    <row r="11" spans="1:15" s="59" customFormat="1" x14ac:dyDescent="0.2">
      <c r="A11" s="6">
        <v>5</v>
      </c>
      <c r="B11" s="7">
        <f t="shared" si="3"/>
        <v>0</v>
      </c>
      <c r="C11" s="72"/>
      <c r="D11" s="72"/>
      <c r="E11" s="7">
        <f t="shared" si="0"/>
        <v>0</v>
      </c>
      <c r="F11" s="72"/>
      <c r="G11" s="8">
        <f t="shared" si="4"/>
        <v>0</v>
      </c>
      <c r="H11" s="7">
        <f t="shared" si="6"/>
        <v>0</v>
      </c>
      <c r="I11" s="7">
        <f t="shared" si="7"/>
        <v>0</v>
      </c>
      <c r="J11" s="7">
        <f t="shared" si="5"/>
        <v>0</v>
      </c>
      <c r="K11" s="7">
        <f t="shared" si="1"/>
        <v>0</v>
      </c>
      <c r="L11" s="7">
        <f t="shared" si="2"/>
        <v>0</v>
      </c>
      <c r="M11" s="7">
        <f t="shared" si="8"/>
        <v>0</v>
      </c>
      <c r="N11" s="72"/>
      <c r="O11" s="74"/>
    </row>
    <row r="12" spans="1:15" s="59" customFormat="1" x14ac:dyDescent="0.2">
      <c r="A12" s="6">
        <v>6</v>
      </c>
      <c r="B12" s="7">
        <f t="shared" si="3"/>
        <v>0</v>
      </c>
      <c r="C12" s="72"/>
      <c r="D12" s="72"/>
      <c r="E12" s="7">
        <f t="shared" si="0"/>
        <v>0</v>
      </c>
      <c r="F12" s="72"/>
      <c r="G12" s="8">
        <f t="shared" si="4"/>
        <v>0</v>
      </c>
      <c r="H12" s="7">
        <f t="shared" si="6"/>
        <v>0</v>
      </c>
      <c r="I12" s="7">
        <f t="shared" si="7"/>
        <v>0</v>
      </c>
      <c r="J12" s="7">
        <f t="shared" si="5"/>
        <v>0</v>
      </c>
      <c r="K12" s="7">
        <f t="shared" si="1"/>
        <v>0</v>
      </c>
      <c r="L12" s="7">
        <f t="shared" si="2"/>
        <v>0</v>
      </c>
      <c r="M12" s="7">
        <f t="shared" si="8"/>
        <v>0</v>
      </c>
      <c r="N12" s="72"/>
      <c r="O12" s="74"/>
    </row>
    <row r="13" spans="1:15" s="59" customFormat="1" x14ac:dyDescent="0.2">
      <c r="A13" s="6">
        <v>7</v>
      </c>
      <c r="B13" s="7">
        <f t="shared" si="3"/>
        <v>0</v>
      </c>
      <c r="C13" s="72"/>
      <c r="D13" s="72"/>
      <c r="E13" s="7">
        <f t="shared" si="0"/>
        <v>0</v>
      </c>
      <c r="F13" s="72"/>
      <c r="G13" s="8">
        <f t="shared" si="4"/>
        <v>0</v>
      </c>
      <c r="H13" s="7">
        <f t="shared" si="6"/>
        <v>0</v>
      </c>
      <c r="I13" s="7">
        <f t="shared" si="7"/>
        <v>0</v>
      </c>
      <c r="J13" s="7">
        <f t="shared" si="5"/>
        <v>0</v>
      </c>
      <c r="K13" s="7">
        <f t="shared" si="1"/>
        <v>0</v>
      </c>
      <c r="L13" s="7">
        <f t="shared" si="2"/>
        <v>0</v>
      </c>
      <c r="M13" s="7">
        <f t="shared" si="8"/>
        <v>0</v>
      </c>
      <c r="N13" s="72"/>
      <c r="O13" s="74"/>
    </row>
    <row r="14" spans="1:15" s="59" customFormat="1" x14ac:dyDescent="0.2">
      <c r="A14" s="6">
        <v>8</v>
      </c>
      <c r="B14" s="7">
        <f t="shared" si="3"/>
        <v>0</v>
      </c>
      <c r="C14" s="72"/>
      <c r="D14" s="72"/>
      <c r="E14" s="7">
        <f t="shared" si="0"/>
        <v>0</v>
      </c>
      <c r="F14" s="72"/>
      <c r="G14" s="8">
        <f t="shared" si="4"/>
        <v>0</v>
      </c>
      <c r="H14" s="7">
        <f t="shared" si="6"/>
        <v>0</v>
      </c>
      <c r="I14" s="7">
        <f t="shared" si="7"/>
        <v>0</v>
      </c>
      <c r="J14" s="7">
        <f t="shared" si="5"/>
        <v>0</v>
      </c>
      <c r="K14" s="7">
        <f t="shared" si="1"/>
        <v>0</v>
      </c>
      <c r="L14" s="7">
        <f t="shared" si="2"/>
        <v>0</v>
      </c>
      <c r="M14" s="7">
        <f t="shared" si="8"/>
        <v>0</v>
      </c>
      <c r="N14" s="72"/>
      <c r="O14" s="74"/>
    </row>
    <row r="15" spans="1:15" s="59" customFormat="1" x14ac:dyDescent="0.2">
      <c r="A15" s="6">
        <v>9</v>
      </c>
      <c r="B15" s="7">
        <f t="shared" si="3"/>
        <v>0</v>
      </c>
      <c r="C15" s="72"/>
      <c r="D15" s="72"/>
      <c r="E15" s="7">
        <f t="shared" si="0"/>
        <v>0</v>
      </c>
      <c r="F15" s="72"/>
      <c r="G15" s="8">
        <f t="shared" si="4"/>
        <v>0</v>
      </c>
      <c r="H15" s="7">
        <f t="shared" si="6"/>
        <v>0</v>
      </c>
      <c r="I15" s="7">
        <f t="shared" si="7"/>
        <v>0</v>
      </c>
      <c r="J15" s="7">
        <f t="shared" si="5"/>
        <v>0</v>
      </c>
      <c r="K15" s="7">
        <f t="shared" si="1"/>
        <v>0</v>
      </c>
      <c r="L15" s="7">
        <f t="shared" si="2"/>
        <v>0</v>
      </c>
      <c r="M15" s="7">
        <f t="shared" si="8"/>
        <v>0</v>
      </c>
      <c r="N15" s="72"/>
      <c r="O15" s="74"/>
    </row>
    <row r="16" spans="1:15" s="59" customFormat="1" x14ac:dyDescent="0.2">
      <c r="A16" s="6">
        <v>10</v>
      </c>
      <c r="B16" s="7">
        <f t="shared" si="3"/>
        <v>0</v>
      </c>
      <c r="C16" s="72"/>
      <c r="D16" s="72"/>
      <c r="E16" s="7">
        <f t="shared" si="0"/>
        <v>0</v>
      </c>
      <c r="F16" s="72"/>
      <c r="G16" s="8">
        <f t="shared" si="4"/>
        <v>0</v>
      </c>
      <c r="H16" s="7">
        <f t="shared" si="6"/>
        <v>0</v>
      </c>
      <c r="I16" s="7">
        <f t="shared" si="7"/>
        <v>0</v>
      </c>
      <c r="J16" s="7">
        <f t="shared" si="5"/>
        <v>0</v>
      </c>
      <c r="K16" s="7">
        <f t="shared" si="1"/>
        <v>0</v>
      </c>
      <c r="L16" s="7">
        <f t="shared" si="2"/>
        <v>0</v>
      </c>
      <c r="M16" s="7">
        <f t="shared" si="8"/>
        <v>0</v>
      </c>
      <c r="N16" s="72"/>
      <c r="O16" s="74"/>
    </row>
    <row r="17" spans="1:15" s="59" customFormat="1" x14ac:dyDescent="0.2">
      <c r="A17" s="6">
        <v>11</v>
      </c>
      <c r="B17" s="7">
        <f t="shared" si="3"/>
        <v>0</v>
      </c>
      <c r="C17" s="72"/>
      <c r="D17" s="72"/>
      <c r="E17" s="7">
        <f t="shared" si="0"/>
        <v>0</v>
      </c>
      <c r="F17" s="72"/>
      <c r="G17" s="8">
        <f t="shared" si="4"/>
        <v>0</v>
      </c>
      <c r="H17" s="7">
        <f t="shared" si="6"/>
        <v>0</v>
      </c>
      <c r="I17" s="7">
        <f t="shared" si="7"/>
        <v>0</v>
      </c>
      <c r="J17" s="7">
        <f t="shared" si="5"/>
        <v>0</v>
      </c>
      <c r="K17" s="7">
        <f t="shared" si="1"/>
        <v>0</v>
      </c>
      <c r="L17" s="7">
        <f t="shared" si="2"/>
        <v>0</v>
      </c>
      <c r="M17" s="7">
        <f t="shared" si="8"/>
        <v>0</v>
      </c>
      <c r="N17" s="72"/>
      <c r="O17" s="74"/>
    </row>
    <row r="18" spans="1:15" s="59" customFormat="1" x14ac:dyDescent="0.2">
      <c r="A18" s="6">
        <v>12</v>
      </c>
      <c r="B18" s="7">
        <f t="shared" si="3"/>
        <v>0</v>
      </c>
      <c r="C18" s="72"/>
      <c r="D18" s="72"/>
      <c r="E18" s="7">
        <f t="shared" si="0"/>
        <v>0</v>
      </c>
      <c r="F18" s="72"/>
      <c r="G18" s="8">
        <f t="shared" si="4"/>
        <v>0</v>
      </c>
      <c r="H18" s="7">
        <f t="shared" si="6"/>
        <v>0</v>
      </c>
      <c r="I18" s="7">
        <f t="shared" si="7"/>
        <v>0</v>
      </c>
      <c r="J18" s="7">
        <f t="shared" si="5"/>
        <v>0</v>
      </c>
      <c r="K18" s="7">
        <f t="shared" si="1"/>
        <v>0</v>
      </c>
      <c r="L18" s="7">
        <f>IF(G18&lt;0,$L17+1,IF($F18=$F17,$L17,IF($G18&gt;-1,0)))</f>
        <v>0</v>
      </c>
      <c r="M18" s="7">
        <f>IF($G18&lt;0,$M17+1,$M17)</f>
        <v>0</v>
      </c>
      <c r="N18" s="72"/>
      <c r="O18" s="74"/>
    </row>
    <row r="19" spans="1:15" s="59" customFormat="1" x14ac:dyDescent="0.2">
      <c r="A19" s="6">
        <v>13</v>
      </c>
      <c r="B19" s="7">
        <f t="shared" si="3"/>
        <v>0</v>
      </c>
      <c r="C19" s="72"/>
      <c r="D19" s="72"/>
      <c r="E19" s="7">
        <f t="shared" si="0"/>
        <v>0</v>
      </c>
      <c r="F19" s="72"/>
      <c r="G19" s="8">
        <f t="shared" si="4"/>
        <v>0</v>
      </c>
      <c r="H19" s="7">
        <f t="shared" si="6"/>
        <v>0</v>
      </c>
      <c r="I19" s="7">
        <f t="shared" si="7"/>
        <v>0</v>
      </c>
      <c r="J19" s="7">
        <f t="shared" si="5"/>
        <v>0</v>
      </c>
      <c r="K19" s="7">
        <f t="shared" si="1"/>
        <v>0</v>
      </c>
      <c r="L19" s="7">
        <f t="shared" si="2"/>
        <v>0</v>
      </c>
      <c r="M19" s="7">
        <f t="shared" si="8"/>
        <v>0</v>
      </c>
      <c r="N19" s="72"/>
      <c r="O19" s="74"/>
    </row>
    <row r="20" spans="1:15" s="59" customFormat="1" x14ac:dyDescent="0.2">
      <c r="A20" s="6">
        <v>14</v>
      </c>
      <c r="B20" s="7">
        <f t="shared" si="3"/>
        <v>0</v>
      </c>
      <c r="C20" s="72"/>
      <c r="D20" s="72"/>
      <c r="E20" s="7">
        <f t="shared" si="0"/>
        <v>0</v>
      </c>
      <c r="F20" s="72"/>
      <c r="G20" s="8">
        <f t="shared" si="4"/>
        <v>0</v>
      </c>
      <c r="H20" s="7">
        <f t="shared" si="6"/>
        <v>0</v>
      </c>
      <c r="I20" s="7">
        <f t="shared" si="7"/>
        <v>0</v>
      </c>
      <c r="J20" s="7">
        <f t="shared" si="5"/>
        <v>0</v>
      </c>
      <c r="K20" s="7">
        <f t="shared" si="1"/>
        <v>0</v>
      </c>
      <c r="L20" s="7">
        <f t="shared" si="2"/>
        <v>0</v>
      </c>
      <c r="M20" s="7">
        <f t="shared" si="8"/>
        <v>0</v>
      </c>
      <c r="N20" s="72"/>
      <c r="O20" s="74"/>
    </row>
    <row r="21" spans="1:15" s="59" customFormat="1" x14ac:dyDescent="0.2">
      <c r="A21" s="6">
        <v>15</v>
      </c>
      <c r="B21" s="7">
        <f t="shared" si="3"/>
        <v>0</v>
      </c>
      <c r="C21" s="72"/>
      <c r="D21" s="72"/>
      <c r="E21" s="7">
        <f t="shared" si="0"/>
        <v>0</v>
      </c>
      <c r="F21" s="72"/>
      <c r="G21" s="8">
        <f t="shared" si="4"/>
        <v>0</v>
      </c>
      <c r="H21" s="7">
        <f t="shared" si="6"/>
        <v>0</v>
      </c>
      <c r="I21" s="7">
        <f t="shared" si="7"/>
        <v>0</v>
      </c>
      <c r="J21" s="7">
        <f t="shared" si="5"/>
        <v>0</v>
      </c>
      <c r="K21" s="7">
        <f t="shared" si="1"/>
        <v>0</v>
      </c>
      <c r="L21" s="7">
        <f t="shared" si="2"/>
        <v>0</v>
      </c>
      <c r="M21" s="7">
        <f t="shared" si="8"/>
        <v>0</v>
      </c>
      <c r="N21" s="72"/>
      <c r="O21" s="74"/>
    </row>
    <row r="22" spans="1:15" s="59" customFormat="1" x14ac:dyDescent="0.2">
      <c r="A22" s="6">
        <v>16</v>
      </c>
      <c r="B22" s="7">
        <f t="shared" si="3"/>
        <v>0</v>
      </c>
      <c r="C22" s="72"/>
      <c r="D22" s="72"/>
      <c r="E22" s="7">
        <f t="shared" si="0"/>
        <v>0</v>
      </c>
      <c r="F22" s="72"/>
      <c r="G22" s="8">
        <f t="shared" si="4"/>
        <v>0</v>
      </c>
      <c r="H22" s="7">
        <f t="shared" si="6"/>
        <v>0</v>
      </c>
      <c r="I22" s="7">
        <f t="shared" si="7"/>
        <v>0</v>
      </c>
      <c r="J22" s="7">
        <f t="shared" si="5"/>
        <v>0</v>
      </c>
      <c r="K22" s="7">
        <f t="shared" si="1"/>
        <v>0</v>
      </c>
      <c r="L22" s="7">
        <f t="shared" si="2"/>
        <v>0</v>
      </c>
      <c r="M22" s="7">
        <f t="shared" si="8"/>
        <v>0</v>
      </c>
      <c r="N22" s="72"/>
      <c r="O22" s="74"/>
    </row>
    <row r="23" spans="1:15" s="59" customFormat="1" x14ac:dyDescent="0.2">
      <c r="A23" s="6">
        <v>17</v>
      </c>
      <c r="B23" s="7">
        <f t="shared" si="3"/>
        <v>0</v>
      </c>
      <c r="C23" s="72"/>
      <c r="D23" s="72"/>
      <c r="E23" s="7">
        <f t="shared" si="0"/>
        <v>0</v>
      </c>
      <c r="F23" s="72"/>
      <c r="G23" s="8">
        <f>F23-E23</f>
        <v>0</v>
      </c>
      <c r="H23" s="7">
        <f t="shared" si="6"/>
        <v>0</v>
      </c>
      <c r="I23" s="7">
        <f t="shared" si="7"/>
        <v>0</v>
      </c>
      <c r="J23" s="7">
        <f t="shared" si="5"/>
        <v>0</v>
      </c>
      <c r="K23" s="7">
        <f t="shared" si="1"/>
        <v>0</v>
      </c>
      <c r="L23" s="7">
        <f t="shared" si="2"/>
        <v>0</v>
      </c>
      <c r="M23" s="7">
        <f t="shared" si="8"/>
        <v>0</v>
      </c>
      <c r="N23" s="72"/>
      <c r="O23" s="74"/>
    </row>
    <row r="24" spans="1:15" s="59" customFormat="1" x14ac:dyDescent="0.2">
      <c r="A24" s="6">
        <v>18</v>
      </c>
      <c r="B24" s="7">
        <f t="shared" si="3"/>
        <v>0</v>
      </c>
      <c r="C24" s="72"/>
      <c r="D24" s="72"/>
      <c r="E24" s="7">
        <f t="shared" si="0"/>
        <v>0</v>
      </c>
      <c r="F24" s="72"/>
      <c r="G24" s="8">
        <f>F24-E24</f>
        <v>0</v>
      </c>
      <c r="H24" s="7">
        <f t="shared" si="6"/>
        <v>0</v>
      </c>
      <c r="I24" s="7">
        <f t="shared" si="7"/>
        <v>0</v>
      </c>
      <c r="J24" s="7">
        <f t="shared" si="5"/>
        <v>0</v>
      </c>
      <c r="K24" s="7">
        <f t="shared" si="1"/>
        <v>0</v>
      </c>
      <c r="L24" s="7">
        <f t="shared" si="2"/>
        <v>0</v>
      </c>
      <c r="M24" s="7">
        <f t="shared" si="8"/>
        <v>0</v>
      </c>
      <c r="N24" s="72"/>
      <c r="O24" s="74"/>
    </row>
    <row r="25" spans="1:15" s="59" customFormat="1" x14ac:dyDescent="0.2">
      <c r="A25" s="6">
        <v>19</v>
      </c>
      <c r="B25" s="7">
        <f t="shared" si="3"/>
        <v>0</v>
      </c>
      <c r="C25" s="72"/>
      <c r="D25" s="72"/>
      <c r="E25" s="7">
        <f t="shared" si="0"/>
        <v>0</v>
      </c>
      <c r="F25" s="72"/>
      <c r="G25" s="8">
        <f>F25-E25</f>
        <v>0</v>
      </c>
      <c r="H25" s="7">
        <f t="shared" si="6"/>
        <v>0</v>
      </c>
      <c r="I25" s="7">
        <f t="shared" si="7"/>
        <v>0</v>
      </c>
      <c r="J25" s="7">
        <f t="shared" si="5"/>
        <v>0</v>
      </c>
      <c r="K25" s="7">
        <f t="shared" si="1"/>
        <v>0</v>
      </c>
      <c r="L25" s="7">
        <f t="shared" si="2"/>
        <v>0</v>
      </c>
      <c r="M25" s="7">
        <f t="shared" si="8"/>
        <v>0</v>
      </c>
      <c r="N25" s="72"/>
      <c r="O25" s="74"/>
    </row>
    <row r="26" spans="1:15" s="59" customFormat="1" x14ac:dyDescent="0.2">
      <c r="A26" s="6">
        <v>20</v>
      </c>
      <c r="B26" s="7">
        <f t="shared" si="3"/>
        <v>0</v>
      </c>
      <c r="C26" s="72"/>
      <c r="D26" s="72"/>
      <c r="E26" s="7">
        <f t="shared" si="0"/>
        <v>0</v>
      </c>
      <c r="F26" s="72"/>
      <c r="G26" s="8">
        <f t="shared" si="4"/>
        <v>0</v>
      </c>
      <c r="H26" s="7">
        <f t="shared" si="6"/>
        <v>0</v>
      </c>
      <c r="I26" s="7">
        <f t="shared" si="7"/>
        <v>0</v>
      </c>
      <c r="J26" s="7">
        <f t="shared" si="5"/>
        <v>0</v>
      </c>
      <c r="K26" s="7">
        <f t="shared" si="1"/>
        <v>0</v>
      </c>
      <c r="L26" s="7">
        <f t="shared" si="2"/>
        <v>0</v>
      </c>
      <c r="M26" s="7">
        <f t="shared" si="8"/>
        <v>0</v>
      </c>
      <c r="N26" s="72"/>
      <c r="O26" s="74"/>
    </row>
    <row r="27" spans="1:15" s="59" customFormat="1" x14ac:dyDescent="0.2">
      <c r="A27" s="6">
        <v>21</v>
      </c>
      <c r="B27" s="7">
        <f t="shared" si="3"/>
        <v>0</v>
      </c>
      <c r="C27" s="72"/>
      <c r="D27" s="72"/>
      <c r="E27" s="7">
        <f t="shared" si="0"/>
        <v>0</v>
      </c>
      <c r="F27" s="72"/>
      <c r="G27" s="8">
        <f t="shared" si="4"/>
        <v>0</v>
      </c>
      <c r="H27" s="7">
        <f t="shared" si="6"/>
        <v>0</v>
      </c>
      <c r="I27" s="7">
        <f t="shared" si="7"/>
        <v>0</v>
      </c>
      <c r="J27" s="7">
        <f t="shared" si="5"/>
        <v>0</v>
      </c>
      <c r="K27" s="7">
        <f t="shared" si="1"/>
        <v>0</v>
      </c>
      <c r="L27" s="7">
        <f t="shared" si="2"/>
        <v>0</v>
      </c>
      <c r="M27" s="7">
        <f t="shared" si="8"/>
        <v>0</v>
      </c>
      <c r="N27" s="72"/>
      <c r="O27" s="74"/>
    </row>
    <row r="28" spans="1:15" s="59" customFormat="1" x14ac:dyDescent="0.2">
      <c r="A28" s="6">
        <v>22</v>
      </c>
      <c r="B28" s="7">
        <f t="shared" si="3"/>
        <v>0</v>
      </c>
      <c r="C28" s="72"/>
      <c r="D28" s="72"/>
      <c r="E28" s="7">
        <f t="shared" si="0"/>
        <v>0</v>
      </c>
      <c r="F28" s="72"/>
      <c r="G28" s="8">
        <f t="shared" si="4"/>
        <v>0</v>
      </c>
      <c r="H28" s="7">
        <f t="shared" si="6"/>
        <v>0</v>
      </c>
      <c r="I28" s="7">
        <f t="shared" si="7"/>
        <v>0</v>
      </c>
      <c r="J28" s="7">
        <f t="shared" si="5"/>
        <v>0</v>
      </c>
      <c r="K28" s="7">
        <f t="shared" si="1"/>
        <v>0</v>
      </c>
      <c r="L28" s="7">
        <f t="shared" si="2"/>
        <v>0</v>
      </c>
      <c r="M28" s="7">
        <f t="shared" si="8"/>
        <v>0</v>
      </c>
      <c r="N28" s="72"/>
      <c r="O28" s="74"/>
    </row>
    <row r="29" spans="1:15" s="59" customFormat="1" x14ac:dyDescent="0.2">
      <c r="A29" s="6">
        <v>23</v>
      </c>
      <c r="B29" s="7">
        <f t="shared" si="3"/>
        <v>0</v>
      </c>
      <c r="C29" s="72"/>
      <c r="D29" s="72"/>
      <c r="E29" s="7">
        <f t="shared" si="0"/>
        <v>0</v>
      </c>
      <c r="F29" s="72"/>
      <c r="G29" s="8">
        <f t="shared" si="4"/>
        <v>0</v>
      </c>
      <c r="H29" s="7">
        <f t="shared" si="6"/>
        <v>0</v>
      </c>
      <c r="I29" s="7">
        <f t="shared" si="7"/>
        <v>0</v>
      </c>
      <c r="J29" s="7">
        <f t="shared" si="5"/>
        <v>0</v>
      </c>
      <c r="K29" s="7">
        <f t="shared" si="1"/>
        <v>0</v>
      </c>
      <c r="L29" s="7">
        <f t="shared" si="2"/>
        <v>0</v>
      </c>
      <c r="M29" s="7">
        <f>IF($G29&lt;0,$M28+1,$M28)</f>
        <v>0</v>
      </c>
      <c r="N29" s="72"/>
      <c r="O29" s="74"/>
    </row>
    <row r="30" spans="1:15" s="59" customFormat="1" x14ac:dyDescent="0.2">
      <c r="A30" s="6">
        <v>24</v>
      </c>
      <c r="B30" s="7">
        <f t="shared" si="3"/>
        <v>0</v>
      </c>
      <c r="C30" s="72"/>
      <c r="D30" s="72"/>
      <c r="E30" s="7">
        <f t="shared" si="0"/>
        <v>0</v>
      </c>
      <c r="F30" s="72"/>
      <c r="G30" s="8">
        <f t="shared" si="4"/>
        <v>0</v>
      </c>
      <c r="H30" s="7">
        <f t="shared" si="6"/>
        <v>0</v>
      </c>
      <c r="I30" s="7">
        <f t="shared" si="7"/>
        <v>0</v>
      </c>
      <c r="J30" s="7">
        <f t="shared" si="5"/>
        <v>0</v>
      </c>
      <c r="K30" s="7">
        <f t="shared" si="1"/>
        <v>0</v>
      </c>
      <c r="L30" s="7">
        <f t="shared" si="2"/>
        <v>0</v>
      </c>
      <c r="M30" s="7">
        <f t="shared" si="8"/>
        <v>0</v>
      </c>
      <c r="N30" s="72"/>
      <c r="O30" s="74"/>
    </row>
    <row r="31" spans="1:15" s="59" customFormat="1" x14ac:dyDescent="0.2">
      <c r="A31" s="6">
        <v>25</v>
      </c>
      <c r="B31" s="7">
        <f t="shared" si="3"/>
        <v>0</v>
      </c>
      <c r="C31" s="72"/>
      <c r="D31" s="72"/>
      <c r="E31" s="7">
        <f t="shared" si="0"/>
        <v>0</v>
      </c>
      <c r="F31" s="72"/>
      <c r="G31" s="8">
        <f t="shared" si="4"/>
        <v>0</v>
      </c>
      <c r="H31" s="7">
        <f>$H30+$G31</f>
        <v>0</v>
      </c>
      <c r="I31" s="7">
        <f t="shared" si="7"/>
        <v>0</v>
      </c>
      <c r="J31" s="7">
        <f t="shared" si="5"/>
        <v>0</v>
      </c>
      <c r="K31" s="7">
        <f t="shared" si="1"/>
        <v>0</v>
      </c>
      <c r="L31" s="7">
        <f t="shared" si="2"/>
        <v>0</v>
      </c>
      <c r="M31" s="7">
        <f t="shared" si="8"/>
        <v>0</v>
      </c>
      <c r="N31" s="72"/>
      <c r="O31" s="74"/>
    </row>
    <row r="32" spans="1:15" s="59" customFormat="1" x14ac:dyDescent="0.2">
      <c r="A32" s="6">
        <v>26</v>
      </c>
      <c r="B32" s="7">
        <f t="shared" si="3"/>
        <v>0</v>
      </c>
      <c r="C32" s="72"/>
      <c r="D32" s="72"/>
      <c r="E32" s="7">
        <f t="shared" si="0"/>
        <v>0</v>
      </c>
      <c r="F32" s="72"/>
      <c r="G32" s="8">
        <f t="shared" si="4"/>
        <v>0</v>
      </c>
      <c r="H32" s="7">
        <f t="shared" si="6"/>
        <v>0</v>
      </c>
      <c r="I32" s="7">
        <f t="shared" si="7"/>
        <v>0</v>
      </c>
      <c r="J32" s="7">
        <f t="shared" si="5"/>
        <v>0</v>
      </c>
      <c r="K32" s="7">
        <f t="shared" si="1"/>
        <v>0</v>
      </c>
      <c r="L32" s="7">
        <f t="shared" si="2"/>
        <v>0</v>
      </c>
      <c r="M32" s="7">
        <f t="shared" si="8"/>
        <v>0</v>
      </c>
      <c r="N32" s="72"/>
      <c r="O32" s="74"/>
    </row>
    <row r="33" spans="1:15" s="59" customFormat="1" x14ac:dyDescent="0.2">
      <c r="A33" s="6">
        <v>27</v>
      </c>
      <c r="B33" s="7">
        <f t="shared" si="3"/>
        <v>0</v>
      </c>
      <c r="C33" s="72"/>
      <c r="D33" s="72"/>
      <c r="E33" s="7">
        <f t="shared" si="0"/>
        <v>0</v>
      </c>
      <c r="F33" s="72"/>
      <c r="G33" s="8">
        <f t="shared" si="4"/>
        <v>0</v>
      </c>
      <c r="H33" s="7">
        <f t="shared" si="6"/>
        <v>0</v>
      </c>
      <c r="I33" s="7">
        <f t="shared" si="7"/>
        <v>0</v>
      </c>
      <c r="J33" s="7">
        <f t="shared" si="5"/>
        <v>0</v>
      </c>
      <c r="K33" s="7">
        <f t="shared" si="1"/>
        <v>0</v>
      </c>
      <c r="L33" s="7">
        <f t="shared" si="2"/>
        <v>0</v>
      </c>
      <c r="M33" s="7">
        <f t="shared" si="8"/>
        <v>0</v>
      </c>
      <c r="N33" s="72"/>
      <c r="O33" s="74"/>
    </row>
    <row r="34" spans="1:15" s="59" customFormat="1" x14ac:dyDescent="0.2">
      <c r="A34" s="6">
        <v>28</v>
      </c>
      <c r="B34" s="7">
        <f t="shared" si="3"/>
        <v>0</v>
      </c>
      <c r="C34" s="72"/>
      <c r="D34" s="72"/>
      <c r="E34" s="7">
        <f t="shared" si="0"/>
        <v>0</v>
      </c>
      <c r="F34" s="72"/>
      <c r="G34" s="8">
        <f t="shared" si="4"/>
        <v>0</v>
      </c>
      <c r="H34" s="7">
        <f>$H33+$G34</f>
        <v>0</v>
      </c>
      <c r="I34" s="7">
        <f t="shared" si="7"/>
        <v>0</v>
      </c>
      <c r="J34" s="7">
        <f t="shared" si="5"/>
        <v>0</v>
      </c>
      <c r="K34" s="7">
        <f t="shared" si="1"/>
        <v>0</v>
      </c>
      <c r="L34" s="7">
        <f t="shared" si="2"/>
        <v>0</v>
      </c>
      <c r="M34" s="7">
        <f t="shared" si="8"/>
        <v>0</v>
      </c>
      <c r="N34" s="72"/>
      <c r="O34" s="74"/>
    </row>
    <row r="35" spans="1:15" s="59" customFormat="1" x14ac:dyDescent="0.2">
      <c r="A35" s="6">
        <v>29</v>
      </c>
      <c r="B35" s="7">
        <f t="shared" si="3"/>
        <v>0</v>
      </c>
      <c r="C35" s="72"/>
      <c r="D35" s="72"/>
      <c r="E35" s="7">
        <f t="shared" si="0"/>
        <v>0</v>
      </c>
      <c r="F35" s="72"/>
      <c r="G35" s="8">
        <f>F35-E35</f>
        <v>0</v>
      </c>
      <c r="H35" s="7">
        <f t="shared" si="6"/>
        <v>0</v>
      </c>
      <c r="I35" s="7">
        <f t="shared" si="7"/>
        <v>0</v>
      </c>
      <c r="J35" s="7">
        <f t="shared" si="5"/>
        <v>0</v>
      </c>
      <c r="K35" s="7">
        <f t="shared" si="1"/>
        <v>0</v>
      </c>
      <c r="L35" s="7">
        <f t="shared" si="2"/>
        <v>0</v>
      </c>
      <c r="M35" s="7">
        <f t="shared" si="8"/>
        <v>0</v>
      </c>
      <c r="N35" s="72"/>
      <c r="O35" s="74"/>
    </row>
    <row r="36" spans="1:15" s="59" customFormat="1" x14ac:dyDescent="0.2">
      <c r="A36" s="6">
        <v>30</v>
      </c>
      <c r="B36" s="7">
        <f t="shared" si="3"/>
        <v>0</v>
      </c>
      <c r="C36" s="72"/>
      <c r="D36" s="72"/>
      <c r="E36" s="7">
        <f t="shared" si="0"/>
        <v>0</v>
      </c>
      <c r="F36" s="72"/>
      <c r="G36" s="8">
        <f t="shared" si="4"/>
        <v>0</v>
      </c>
      <c r="H36" s="7">
        <f t="shared" si="6"/>
        <v>0</v>
      </c>
      <c r="I36" s="7">
        <f t="shared" si="7"/>
        <v>0</v>
      </c>
      <c r="J36" s="7">
        <f t="shared" si="5"/>
        <v>0</v>
      </c>
      <c r="K36" s="7">
        <f t="shared" si="1"/>
        <v>0</v>
      </c>
      <c r="L36" s="7">
        <f t="shared" si="2"/>
        <v>0</v>
      </c>
      <c r="M36" s="7">
        <f t="shared" si="8"/>
        <v>0</v>
      </c>
      <c r="N36" s="72"/>
      <c r="O36" s="74"/>
    </row>
    <row r="37" spans="1:15" s="59" customFormat="1" x14ac:dyDescent="0.2">
      <c r="A37" s="6">
        <v>31</v>
      </c>
      <c r="B37" s="7">
        <f t="shared" si="3"/>
        <v>0</v>
      </c>
      <c r="C37" s="72"/>
      <c r="D37" s="72"/>
      <c r="E37" s="7">
        <f t="shared" si="0"/>
        <v>0</v>
      </c>
      <c r="F37" s="72"/>
      <c r="G37" s="8">
        <f t="shared" si="4"/>
        <v>0</v>
      </c>
      <c r="H37" s="7">
        <f t="shared" si="6"/>
        <v>0</v>
      </c>
      <c r="I37" s="7">
        <f t="shared" si="7"/>
        <v>0</v>
      </c>
      <c r="J37" s="7">
        <f t="shared" si="5"/>
        <v>0</v>
      </c>
      <c r="K37" s="7">
        <f t="shared" si="1"/>
        <v>0</v>
      </c>
      <c r="L37" s="7">
        <f t="shared" si="2"/>
        <v>0</v>
      </c>
      <c r="M37" s="7">
        <f t="shared" si="8"/>
        <v>0</v>
      </c>
      <c r="N37" s="72"/>
      <c r="O37" s="74"/>
    </row>
    <row r="38" spans="1:15" x14ac:dyDescent="0.2">
      <c r="A38" s="35" t="s">
        <v>13</v>
      </c>
      <c r="B38" s="36"/>
      <c r="C38" s="36"/>
      <c r="D38" s="36"/>
      <c r="E38" s="36"/>
      <c r="F38" s="71">
        <f>F37</f>
        <v>0</v>
      </c>
      <c r="G38" s="38"/>
      <c r="H38" s="37">
        <f>H37</f>
        <v>0</v>
      </c>
      <c r="I38" s="37">
        <f>I37</f>
        <v>0</v>
      </c>
      <c r="J38" s="75">
        <f>J37</f>
        <v>0</v>
      </c>
      <c r="K38" s="36"/>
      <c r="L38" s="36"/>
      <c r="M38" s="36"/>
      <c r="N38" s="36"/>
      <c r="O38" s="36"/>
    </row>
    <row r="39" spans="1:15" x14ac:dyDescent="0.2">
      <c r="A39" s="4"/>
      <c r="B39" s="2"/>
      <c r="C39" s="2"/>
      <c r="D39" s="2"/>
      <c r="E39" s="2"/>
      <c r="F39" s="5"/>
      <c r="G39" s="3"/>
      <c r="H39" s="5"/>
      <c r="I39" s="5"/>
      <c r="J39" s="5"/>
      <c r="K39" s="2"/>
      <c r="L39" s="2"/>
      <c r="M39" s="2"/>
      <c r="N39" s="2"/>
    </row>
    <row r="40" spans="1:15" x14ac:dyDescent="0.2">
      <c r="A40" s="47"/>
      <c r="D40" s="64" t="s">
        <v>14</v>
      </c>
      <c r="E40" s="91" t="str">
        <f>IF(H38=0,"0",H38/J38*1)</f>
        <v>0</v>
      </c>
      <c r="F40" s="2"/>
      <c r="G40" s="2"/>
      <c r="H40" s="2"/>
      <c r="L40" s="65" t="s">
        <v>15</v>
      </c>
      <c r="M40" s="66" t="str">
        <f>IF(COUNTIF(L7:L37,5),"Yes","No")</f>
        <v>No</v>
      </c>
      <c r="N40" s="65"/>
      <c r="O40" s="65"/>
    </row>
    <row r="41" spans="1:15" x14ac:dyDescent="0.2">
      <c r="A41" s="67"/>
      <c r="B41" s="67"/>
      <c r="C41" s="67"/>
      <c r="D41" s="68" t="s">
        <v>16</v>
      </c>
      <c r="E41" s="69" t="str">
        <f>IF(E40&gt;-0.5%,"No","Yes")</f>
        <v>No</v>
      </c>
      <c r="F41" s="68"/>
      <c r="G41" s="70"/>
      <c r="H41" s="67"/>
      <c r="I41" s="67"/>
      <c r="J41" s="67"/>
      <c r="K41" s="67"/>
      <c r="L41" s="68" t="s">
        <v>17</v>
      </c>
      <c r="M41" s="69" t="str">
        <f>IF(COUNTIF(M7:M37,18),"Yes","No")</f>
        <v>No</v>
      </c>
      <c r="N41" s="68"/>
      <c r="O41" s="68"/>
    </row>
  </sheetData>
  <sheetProtection sheet="1" selectLockedCells="1"/>
  <mergeCells count="5">
    <mergeCell ref="A1:O1"/>
    <mergeCell ref="I2:O4"/>
    <mergeCell ref="F4:G4"/>
    <mergeCell ref="B4:C4"/>
    <mergeCell ref="B2:G2"/>
  </mergeCells>
  <phoneticPr fontId="0" type="noConversion"/>
  <conditionalFormatting sqref="L7:L39">
    <cfRule type="cellIs" dxfId="33" priority="2" stopIfTrue="1" operator="greaterThanOrEqual">
      <formula>5</formula>
    </cfRule>
  </conditionalFormatting>
  <conditionalFormatting sqref="M7:M39">
    <cfRule type="cellIs" dxfId="32" priority="3" stopIfTrue="1" operator="greaterThanOrEqual">
      <formula>18</formula>
    </cfRule>
  </conditionalFormatting>
  <conditionalFormatting sqref="N38:O38">
    <cfRule type="cellIs" dxfId="31" priority="1" stopIfTrue="1" operator="greaterThanOrEqual">
      <formula>18</formula>
    </cfRule>
  </conditionalFormatting>
  <pageMargins left="0.25" right="0" top="0.5" bottom="0.25" header="0.5" footer="0.5"/>
  <pageSetup scale="98"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66"/>
    <pageSetUpPr fitToPage="1"/>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19</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76"/>
      <c r="D6" s="77"/>
      <c r="E6" s="62"/>
      <c r="F6" s="98">
        <f>Jan!F38</f>
        <v>0</v>
      </c>
      <c r="G6" s="62"/>
      <c r="H6" s="62"/>
      <c r="I6" s="98">
        <f>Jan!I38</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5" si="0">B8+C8-D8</f>
        <v>0</v>
      </c>
      <c r="F8" s="72"/>
      <c r="G8" s="3">
        <f>F8-E8</f>
        <v>0</v>
      </c>
      <c r="H8" s="2">
        <f>$H7+$G8</f>
        <v>0</v>
      </c>
      <c r="I8" s="2">
        <f>$I7+$G8</f>
        <v>0</v>
      </c>
      <c r="J8" s="2">
        <f>J7+D8</f>
        <v>0</v>
      </c>
      <c r="K8" s="2">
        <f t="shared" ref="K8:K35" si="1">K7+C8</f>
        <v>0</v>
      </c>
      <c r="L8" s="2">
        <f t="shared" ref="L8:L35" si="2">IF(G8&lt;0,$L7+1,IF($F8=$F7,$L7,IF($G8&gt;-1,0)))</f>
        <v>0</v>
      </c>
      <c r="M8" s="2">
        <f>IF($G8&lt;0,$M7+1,$M7)</f>
        <v>0</v>
      </c>
      <c r="N8" s="72"/>
      <c r="O8" s="74"/>
    </row>
    <row r="9" spans="1:15" x14ac:dyDescent="0.2">
      <c r="A9" s="1">
        <v>3</v>
      </c>
      <c r="B9" s="2">
        <f t="shared" ref="B9:B35" si="3">$F8</f>
        <v>0</v>
      </c>
      <c r="C9" s="72"/>
      <c r="D9" s="72"/>
      <c r="E9" s="2">
        <f t="shared" si="0"/>
        <v>0</v>
      </c>
      <c r="F9" s="72"/>
      <c r="G9" s="3">
        <f t="shared" ref="G9:G35" si="4">F9-E9</f>
        <v>0</v>
      </c>
      <c r="H9" s="2">
        <f>$H8+$G9</f>
        <v>0</v>
      </c>
      <c r="I9" s="2">
        <f>$I8+$G9</f>
        <v>0</v>
      </c>
      <c r="J9" s="2">
        <f t="shared" ref="J9:J35"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3" si="6">$H9+$G10</f>
        <v>0</v>
      </c>
      <c r="I10" s="2">
        <f t="shared" ref="I10:I35" si="7">$I9+$G10</f>
        <v>0</v>
      </c>
      <c r="J10" s="2">
        <f t="shared" si="5"/>
        <v>0</v>
      </c>
      <c r="K10" s="2">
        <f t="shared" si="1"/>
        <v>0</v>
      </c>
      <c r="L10" s="2">
        <f t="shared" si="2"/>
        <v>0</v>
      </c>
      <c r="M10" s="2">
        <f t="shared" ref="M10:M35"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50">
        <v>29</v>
      </c>
      <c r="B35" s="51">
        <f t="shared" si="3"/>
        <v>0</v>
      </c>
      <c r="C35" s="72"/>
      <c r="D35" s="72"/>
      <c r="E35" s="2">
        <f t="shared" si="0"/>
        <v>0</v>
      </c>
      <c r="F35" s="72"/>
      <c r="G35" s="3">
        <f t="shared" si="4"/>
        <v>0</v>
      </c>
      <c r="H35" s="2">
        <f>$H34+$G35</f>
        <v>0</v>
      </c>
      <c r="I35" s="2">
        <f t="shared" si="7"/>
        <v>0</v>
      </c>
      <c r="J35" s="2">
        <f t="shared" si="5"/>
        <v>0</v>
      </c>
      <c r="K35" s="2">
        <f t="shared" si="1"/>
        <v>0</v>
      </c>
      <c r="L35" s="2">
        <f t="shared" si="2"/>
        <v>0</v>
      </c>
      <c r="M35" s="2">
        <f t="shared" si="8"/>
        <v>0</v>
      </c>
      <c r="N35" s="72"/>
      <c r="O35" s="74"/>
    </row>
    <row r="36" spans="1:15" x14ac:dyDescent="0.2">
      <c r="A36" s="35" t="s">
        <v>13</v>
      </c>
      <c r="B36" s="36"/>
      <c r="C36" s="36"/>
      <c r="D36" s="36"/>
      <c r="E36" s="36"/>
      <c r="F36" s="37">
        <f>F35</f>
        <v>0</v>
      </c>
      <c r="G36" s="38"/>
      <c r="H36" s="37">
        <f>H35</f>
        <v>0</v>
      </c>
      <c r="I36" s="37">
        <f>I35</f>
        <v>0</v>
      </c>
      <c r="J36" s="37">
        <f>J35</f>
        <v>0</v>
      </c>
      <c r="K36" s="37"/>
      <c r="L36" s="36"/>
      <c r="M36" s="36"/>
      <c r="N36" s="36"/>
      <c r="O36" s="36"/>
    </row>
    <row r="37" spans="1:15" hidden="1" x14ac:dyDescent="0.2">
      <c r="A37" s="4"/>
      <c r="B37" s="47"/>
      <c r="C37" s="47"/>
      <c r="D37" s="47"/>
      <c r="E37" s="47"/>
      <c r="F37" s="48"/>
      <c r="G37" s="49"/>
      <c r="H37" s="48"/>
      <c r="I37" s="48"/>
      <c r="J37" s="48"/>
      <c r="K37" s="48"/>
      <c r="L37" s="47"/>
      <c r="M37" s="47"/>
      <c r="N37" s="47"/>
      <c r="O37" s="47"/>
    </row>
    <row r="38" spans="1:15" hidden="1" x14ac:dyDescent="0.2">
      <c r="A38" s="4"/>
      <c r="B38" s="47"/>
      <c r="C38" s="47"/>
      <c r="D38" s="47"/>
      <c r="E38" s="47"/>
      <c r="F38" s="48"/>
      <c r="G38" s="49"/>
      <c r="H38" s="48"/>
      <c r="I38" s="48"/>
      <c r="J38" s="48"/>
      <c r="K38" s="48"/>
      <c r="L38" s="47"/>
      <c r="M38" s="47"/>
      <c r="N38" s="47"/>
      <c r="O38" s="47"/>
    </row>
    <row r="39" spans="1:15" x14ac:dyDescent="0.2">
      <c r="A39" s="4"/>
      <c r="B39" s="2"/>
      <c r="C39" s="2"/>
      <c r="D39" s="2"/>
      <c r="E39" s="2"/>
      <c r="F39" s="5"/>
      <c r="G39" s="3"/>
      <c r="H39" s="5"/>
      <c r="I39" s="5"/>
      <c r="J39" s="5"/>
      <c r="K39" s="2"/>
      <c r="L39" s="2"/>
      <c r="M39" s="2"/>
      <c r="N39" s="2"/>
    </row>
    <row r="40" spans="1:15" x14ac:dyDescent="0.2">
      <c r="A40" s="47"/>
      <c r="D40" s="64" t="s">
        <v>14</v>
      </c>
      <c r="E40" s="97" t="str">
        <f>IF(H36=0,"0",H36/J36*1)</f>
        <v>0</v>
      </c>
      <c r="F40" s="2"/>
      <c r="G40" s="2"/>
      <c r="H40" s="2"/>
      <c r="L40" s="65" t="s">
        <v>15</v>
      </c>
      <c r="M40" s="66" t="str">
        <f>IF(COUNTIF(L7:L34,5),"Yes","No")</f>
        <v>No</v>
      </c>
      <c r="N40" s="65"/>
      <c r="O40" s="65"/>
    </row>
    <row r="41" spans="1:15" x14ac:dyDescent="0.2">
      <c r="A41" s="67"/>
      <c r="B41" s="67"/>
      <c r="C41" s="67"/>
      <c r="D41" s="68" t="s">
        <v>16</v>
      </c>
      <c r="E41" s="69" t="str">
        <f>IF(E40&gt;-0.5%,"No","Yes")</f>
        <v>No</v>
      </c>
      <c r="F41" s="68"/>
      <c r="G41" s="70"/>
      <c r="H41" s="67"/>
      <c r="I41" s="67"/>
      <c r="J41" s="67"/>
      <c r="K41" s="67"/>
      <c r="L41" s="68" t="s">
        <v>17</v>
      </c>
      <c r="M41" s="69" t="str">
        <f>IF(COUNTIF(M7:M34,18),"Yes","No")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30" priority="2" stopIfTrue="1" operator="greaterThanOrEqual">
      <formula>5</formula>
    </cfRule>
  </conditionalFormatting>
  <conditionalFormatting sqref="M7:M39 N36:O38">
    <cfRule type="cellIs" dxfId="29" priority="3" stopIfTrue="1" operator="greaterThanOrEqual">
      <formula>18</formula>
    </cfRule>
  </conditionalFormatting>
  <pageMargins left="0.25" right="0" top="0.5" bottom="0.25" header="0.5" footer="0.5"/>
  <pageSetup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20</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Feb!F36</f>
        <v>0</v>
      </c>
      <c r="G6" s="62"/>
      <c r="H6" s="62"/>
      <c r="I6" s="98">
        <f>Feb!I36</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7" si="0">B8+C8-D8</f>
        <v>0</v>
      </c>
      <c r="F8" s="72"/>
      <c r="G8" s="3">
        <f>F8-E8</f>
        <v>0</v>
      </c>
      <c r="H8" s="2">
        <f>$H7+$G8</f>
        <v>0</v>
      </c>
      <c r="I8" s="2">
        <f>$I7+$G8</f>
        <v>0</v>
      </c>
      <c r="J8" s="2">
        <f>J7+D8</f>
        <v>0</v>
      </c>
      <c r="K8" s="2">
        <f t="shared" ref="K8:K37" si="1">K7+C8</f>
        <v>0</v>
      </c>
      <c r="L8" s="2">
        <f t="shared" ref="L8:L37" si="2">IF(G8&lt;0,$L7+1,IF($F8=$F7,$L7,IF($G8&gt;-1,0)))</f>
        <v>0</v>
      </c>
      <c r="M8" s="2">
        <f>IF($G8&lt;0,$M7+1,$M7)</f>
        <v>0</v>
      </c>
      <c r="N8" s="72"/>
      <c r="O8" s="74"/>
    </row>
    <row r="9" spans="1:15" x14ac:dyDescent="0.2">
      <c r="A9" s="1">
        <v>3</v>
      </c>
      <c r="B9" s="2">
        <f t="shared" ref="B9:B37" si="3">$F8</f>
        <v>0</v>
      </c>
      <c r="C9" s="72"/>
      <c r="D9" s="72"/>
      <c r="E9" s="2">
        <f t="shared" si="0"/>
        <v>0</v>
      </c>
      <c r="F9" s="72"/>
      <c r="G9" s="3">
        <f t="shared" ref="G9:G37" si="4">F9-E9</f>
        <v>0</v>
      </c>
      <c r="H9" s="2">
        <f>$H8+$G9</f>
        <v>0</v>
      </c>
      <c r="I9" s="2">
        <f>$I8+$G9</f>
        <v>0</v>
      </c>
      <c r="J9" s="2">
        <f t="shared" ref="J9:J37"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7" si="6">$H9+$G10</f>
        <v>0</v>
      </c>
      <c r="I10" s="2">
        <f t="shared" ref="I10:I37" si="7">$I9+$G10</f>
        <v>0</v>
      </c>
      <c r="J10" s="2">
        <f t="shared" si="5"/>
        <v>0</v>
      </c>
      <c r="K10" s="2">
        <f t="shared" si="1"/>
        <v>0</v>
      </c>
      <c r="L10" s="2">
        <f t="shared" si="2"/>
        <v>0</v>
      </c>
      <c r="M10" s="2">
        <f t="shared" ref="M10:M37"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1">
        <v>31</v>
      </c>
      <c r="B37" s="2">
        <f t="shared" si="3"/>
        <v>0</v>
      </c>
      <c r="C37" s="72"/>
      <c r="D37" s="72"/>
      <c r="E37" s="2">
        <f t="shared" si="0"/>
        <v>0</v>
      </c>
      <c r="F37" s="72"/>
      <c r="G37" s="3">
        <f t="shared" si="4"/>
        <v>0</v>
      </c>
      <c r="H37" s="2">
        <f t="shared" si="6"/>
        <v>0</v>
      </c>
      <c r="I37" s="2">
        <f t="shared" si="7"/>
        <v>0</v>
      </c>
      <c r="J37" s="2">
        <f t="shared" si="5"/>
        <v>0</v>
      </c>
      <c r="K37" s="2">
        <f t="shared" si="1"/>
        <v>0</v>
      </c>
      <c r="L37" s="2">
        <f t="shared" si="2"/>
        <v>0</v>
      </c>
      <c r="M37" s="2">
        <f t="shared" si="8"/>
        <v>0</v>
      </c>
      <c r="N37" s="72"/>
      <c r="O37" s="74"/>
    </row>
    <row r="38" spans="1:15" x14ac:dyDescent="0.2">
      <c r="A38" s="35" t="s">
        <v>13</v>
      </c>
      <c r="B38" s="36"/>
      <c r="C38" s="36"/>
      <c r="D38" s="36"/>
      <c r="E38" s="36"/>
      <c r="F38" s="37">
        <f>F37</f>
        <v>0</v>
      </c>
      <c r="G38" s="38"/>
      <c r="H38" s="37">
        <f>H37</f>
        <v>0</v>
      </c>
      <c r="I38" s="37">
        <f>I37</f>
        <v>0</v>
      </c>
      <c r="J38" s="37">
        <f>J37</f>
        <v>0</v>
      </c>
      <c r="K38" s="36"/>
      <c r="L38" s="36"/>
      <c r="M38" s="36"/>
      <c r="N38" s="36"/>
      <c r="O38" s="36"/>
    </row>
    <row r="39" spans="1:15" x14ac:dyDescent="0.2">
      <c r="A39" s="4"/>
      <c r="B39" s="2"/>
      <c r="C39" s="2"/>
      <c r="D39" s="2"/>
      <c r="E39" s="2"/>
      <c r="F39" s="5"/>
      <c r="G39" s="3"/>
      <c r="H39" s="5"/>
      <c r="I39" s="5"/>
      <c r="J39" s="5"/>
      <c r="K39" s="2"/>
      <c r="L39" s="2"/>
      <c r="M39" s="2"/>
      <c r="N39" s="2"/>
    </row>
    <row r="40" spans="1:15" x14ac:dyDescent="0.2">
      <c r="A40" s="47"/>
      <c r="D40" s="64" t="s">
        <v>14</v>
      </c>
      <c r="E40" s="97" t="str">
        <f>IF(H38=0,"0",H38/J38*1)</f>
        <v>0</v>
      </c>
      <c r="F40" s="2"/>
      <c r="G40" s="2"/>
      <c r="H40" s="2"/>
      <c r="L40" s="65" t="s">
        <v>15</v>
      </c>
      <c r="M40" s="66" t="str">
        <f>IF(COUNTIF(L7:L37,5),"Yes","No")</f>
        <v>No</v>
      </c>
      <c r="N40" s="65"/>
      <c r="O40" s="65"/>
    </row>
    <row r="41" spans="1:15" x14ac:dyDescent="0.2">
      <c r="A41" s="67"/>
      <c r="B41" s="67"/>
      <c r="C41" s="67"/>
      <c r="D41" s="68" t="s">
        <v>16</v>
      </c>
      <c r="E41" s="69" t="str">
        <f>IF(E40&gt;-0.5%,"No","Yes")</f>
        <v>No</v>
      </c>
      <c r="F41" s="68"/>
      <c r="G41" s="70"/>
      <c r="H41" s="67"/>
      <c r="I41" s="67"/>
      <c r="J41" s="67"/>
      <c r="K41" s="67"/>
      <c r="L41" s="68" t="s">
        <v>17</v>
      </c>
      <c r="M41" s="69" t="str">
        <f>IF(COUNTIF(M7:M37,18),"Yes","No")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28" priority="2" stopIfTrue="1" operator="greaterThanOrEqual">
      <formula>5</formula>
    </cfRule>
  </conditionalFormatting>
  <conditionalFormatting sqref="M7:M39">
    <cfRule type="cellIs" dxfId="27" priority="3" stopIfTrue="1" operator="greaterThanOrEqual">
      <formula>18</formula>
    </cfRule>
  </conditionalFormatting>
  <conditionalFormatting sqref="N38:O38">
    <cfRule type="cellIs" dxfId="26" priority="1" stopIfTrue="1" operator="greaterThanOrEqual">
      <formula>18</formula>
    </cfRule>
  </conditionalFormatting>
  <pageMargins left="0.25" right="0" top="0.5" bottom="0.25" header="0.5" footer="0.5"/>
  <pageSetup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66"/>
  </sheetPr>
  <dimension ref="A1:O41"/>
  <sheetViews>
    <sheetView workbookViewId="0">
      <pane ySplit="5" topLeftCell="A6" activePane="bottomLeft" state="frozen"/>
      <selection sqref="A1:J36"/>
      <selection pane="bottomLeft" activeCell="C7" sqref="C7"/>
    </sheetView>
  </sheetViews>
  <sheetFormatPr defaultRowHeight="12.75" x14ac:dyDescent="0.2"/>
  <cols>
    <col min="1" max="11" width="9.140625" style="55"/>
    <col min="12" max="12" width="9.7109375" style="55" customWidth="1"/>
    <col min="13" max="16384" width="9.140625" style="55"/>
  </cols>
  <sheetData>
    <row r="1" spans="1:15" ht="15.75" x14ac:dyDescent="0.25">
      <c r="A1" s="139" t="s">
        <v>0</v>
      </c>
      <c r="B1" s="139"/>
      <c r="C1" s="139"/>
      <c r="D1" s="139"/>
      <c r="E1" s="139"/>
      <c r="F1" s="139"/>
      <c r="G1" s="139"/>
      <c r="H1" s="139"/>
      <c r="I1" s="139"/>
      <c r="J1" s="139"/>
      <c r="K1" s="139"/>
      <c r="L1" s="139"/>
      <c r="M1" s="139"/>
      <c r="N1" s="139"/>
      <c r="O1" s="139"/>
    </row>
    <row r="2" spans="1:15" ht="24" x14ac:dyDescent="0.2">
      <c r="A2" s="89" t="s">
        <v>34</v>
      </c>
      <c r="B2" s="145">
        <f>'Month Summ'!C7</f>
        <v>0</v>
      </c>
      <c r="C2" s="145"/>
      <c r="D2" s="145"/>
      <c r="E2" s="145"/>
      <c r="F2" s="145"/>
      <c r="G2" s="145"/>
      <c r="H2" s="57"/>
      <c r="I2" s="140" t="s">
        <v>88</v>
      </c>
      <c r="J2" s="140"/>
      <c r="K2" s="140"/>
      <c r="L2" s="140"/>
      <c r="M2" s="140"/>
      <c r="N2" s="140"/>
      <c r="O2" s="140"/>
    </row>
    <row r="3" spans="1:15" ht="12.75" customHeight="1" x14ac:dyDescent="0.2">
      <c r="A3" s="56" t="s">
        <v>1</v>
      </c>
      <c r="B3" s="86" t="s">
        <v>21</v>
      </c>
      <c r="C3" s="87">
        <f>'Month Summ'!C17:D17</f>
        <v>0</v>
      </c>
      <c r="D3" s="57"/>
      <c r="E3" s="57"/>
      <c r="F3" s="90"/>
      <c r="G3" s="90"/>
      <c r="H3" s="57"/>
      <c r="I3" s="140"/>
      <c r="J3" s="140"/>
      <c r="K3" s="140"/>
      <c r="L3" s="140"/>
      <c r="M3" s="140"/>
      <c r="N3" s="140"/>
      <c r="O3" s="140"/>
    </row>
    <row r="4" spans="1:15" ht="12.75" customHeight="1" x14ac:dyDescent="0.2">
      <c r="A4" s="56" t="s">
        <v>31</v>
      </c>
      <c r="B4" s="143">
        <f>'Month Summ'!C11</f>
        <v>0</v>
      </c>
      <c r="C4" s="143"/>
      <c r="D4" s="57"/>
      <c r="E4" s="58" t="s">
        <v>2</v>
      </c>
      <c r="F4" s="142">
        <f>'Month Summ'!C13</f>
        <v>0</v>
      </c>
      <c r="G4" s="142"/>
      <c r="H4" s="57"/>
      <c r="I4" s="141"/>
      <c r="J4" s="141"/>
      <c r="K4" s="141"/>
      <c r="L4" s="141"/>
      <c r="M4" s="141"/>
      <c r="N4" s="141"/>
      <c r="O4" s="141"/>
    </row>
    <row r="5" spans="1:15" ht="45.75" thickBot="1" x14ac:dyDescent="0.25">
      <c r="A5" s="60" t="s">
        <v>3</v>
      </c>
      <c r="B5" s="60" t="s">
        <v>4</v>
      </c>
      <c r="C5" s="92" t="s">
        <v>5</v>
      </c>
      <c r="D5" s="88" t="s">
        <v>69</v>
      </c>
      <c r="E5" s="88" t="s">
        <v>70</v>
      </c>
      <c r="F5" s="88" t="s">
        <v>6</v>
      </c>
      <c r="G5" s="88" t="s">
        <v>71</v>
      </c>
      <c r="H5" s="88" t="s">
        <v>7</v>
      </c>
      <c r="I5" s="88" t="s">
        <v>8</v>
      </c>
      <c r="J5" s="88" t="s">
        <v>33</v>
      </c>
      <c r="K5" s="88" t="s">
        <v>85</v>
      </c>
      <c r="L5" s="88" t="s">
        <v>9</v>
      </c>
      <c r="M5" s="88" t="s">
        <v>10</v>
      </c>
      <c r="N5" s="93" t="s">
        <v>11</v>
      </c>
      <c r="O5" s="88" t="s">
        <v>12</v>
      </c>
    </row>
    <row r="6" spans="1:15" ht="13.5" thickTop="1" x14ac:dyDescent="0.2">
      <c r="A6" s="61"/>
      <c r="B6" s="62"/>
      <c r="C6" s="96"/>
      <c r="D6" s="62"/>
      <c r="E6" s="62"/>
      <c r="F6" s="98">
        <f>March!F38</f>
        <v>0</v>
      </c>
      <c r="G6" s="62"/>
      <c r="H6" s="62"/>
      <c r="I6" s="98">
        <f>March!I38</f>
        <v>0</v>
      </c>
      <c r="J6" s="62"/>
      <c r="K6" s="62"/>
      <c r="L6" s="62"/>
      <c r="M6" s="62"/>
      <c r="N6" s="47"/>
    </row>
    <row r="7" spans="1:15" x14ac:dyDescent="0.2">
      <c r="A7" s="1">
        <v>1</v>
      </c>
      <c r="B7" s="2">
        <f>$F6</f>
        <v>0</v>
      </c>
      <c r="C7" s="72"/>
      <c r="D7" s="72"/>
      <c r="E7" s="2">
        <f>B7+C7-D7</f>
        <v>0</v>
      </c>
      <c r="F7" s="72"/>
      <c r="G7" s="3">
        <f>F7-E7</f>
        <v>0</v>
      </c>
      <c r="H7" s="2">
        <f>G7</f>
        <v>0</v>
      </c>
      <c r="I7" s="2">
        <f>$I6+$G7</f>
        <v>0</v>
      </c>
      <c r="J7" s="2">
        <f>D7</f>
        <v>0</v>
      </c>
      <c r="K7" s="2">
        <f>C7</f>
        <v>0</v>
      </c>
      <c r="L7" s="2">
        <f>IF(G7&lt;0,1,0)</f>
        <v>0</v>
      </c>
      <c r="M7" s="2">
        <f>IF($G7&lt;0,$M6+1,$M6)</f>
        <v>0</v>
      </c>
      <c r="N7" s="72"/>
      <c r="O7" s="74"/>
    </row>
    <row r="8" spans="1:15" x14ac:dyDescent="0.2">
      <c r="A8" s="1">
        <v>2</v>
      </c>
      <c r="B8" s="2">
        <f>$F7</f>
        <v>0</v>
      </c>
      <c r="C8" s="72"/>
      <c r="D8" s="72"/>
      <c r="E8" s="2">
        <f t="shared" ref="E8:E36" si="0">B8+C8-D8</f>
        <v>0</v>
      </c>
      <c r="F8" s="72"/>
      <c r="G8" s="3">
        <f>F8-E8</f>
        <v>0</v>
      </c>
      <c r="H8" s="2">
        <f>$H7+$G8</f>
        <v>0</v>
      </c>
      <c r="I8" s="2">
        <f>$I7+$G8</f>
        <v>0</v>
      </c>
      <c r="J8" s="2">
        <f>J7+D8</f>
        <v>0</v>
      </c>
      <c r="K8" s="2">
        <f t="shared" ref="K8:K36" si="1">K7+C8</f>
        <v>0</v>
      </c>
      <c r="L8" s="2">
        <f t="shared" ref="L8:L36" si="2">IF(G8&lt;0,$L7+1,IF($F8=$F7,$L7,IF($G8&gt;-1,0)))</f>
        <v>0</v>
      </c>
      <c r="M8" s="2">
        <f>IF($G8&lt;0,$M7+1,$M7)</f>
        <v>0</v>
      </c>
      <c r="N8" s="72"/>
      <c r="O8" s="74"/>
    </row>
    <row r="9" spans="1:15" x14ac:dyDescent="0.2">
      <c r="A9" s="1">
        <v>3</v>
      </c>
      <c r="B9" s="2">
        <f t="shared" ref="B9:B36" si="3">$F8</f>
        <v>0</v>
      </c>
      <c r="C9" s="72"/>
      <c r="D9" s="72"/>
      <c r="E9" s="2">
        <f t="shared" si="0"/>
        <v>0</v>
      </c>
      <c r="F9" s="72"/>
      <c r="G9" s="3">
        <f t="shared" ref="G9:G36" si="4">F9-E9</f>
        <v>0</v>
      </c>
      <c r="H9" s="2">
        <f>$H8+$G9</f>
        <v>0</v>
      </c>
      <c r="I9" s="2">
        <f>$I8+$G9</f>
        <v>0</v>
      </c>
      <c r="J9" s="2">
        <f t="shared" ref="J9:J36" si="5">J8+D9</f>
        <v>0</v>
      </c>
      <c r="K9" s="2">
        <f t="shared" si="1"/>
        <v>0</v>
      </c>
      <c r="L9" s="2">
        <f t="shared" si="2"/>
        <v>0</v>
      </c>
      <c r="M9" s="2">
        <f>IF($G9&lt;0,$M8+1,$M8)</f>
        <v>0</v>
      </c>
      <c r="N9" s="72"/>
      <c r="O9" s="74"/>
    </row>
    <row r="10" spans="1:15" x14ac:dyDescent="0.2">
      <c r="A10" s="1">
        <v>4</v>
      </c>
      <c r="B10" s="2">
        <f t="shared" si="3"/>
        <v>0</v>
      </c>
      <c r="C10" s="72"/>
      <c r="D10" s="72"/>
      <c r="E10" s="2">
        <f t="shared" si="0"/>
        <v>0</v>
      </c>
      <c r="F10" s="72"/>
      <c r="G10" s="3">
        <f t="shared" si="4"/>
        <v>0</v>
      </c>
      <c r="H10" s="2">
        <f t="shared" ref="H10:H36" si="6">$H9+$G10</f>
        <v>0</v>
      </c>
      <c r="I10" s="2">
        <f t="shared" ref="I10:I36" si="7">$I9+$G10</f>
        <v>0</v>
      </c>
      <c r="J10" s="2">
        <f t="shared" si="5"/>
        <v>0</v>
      </c>
      <c r="K10" s="2">
        <f t="shared" si="1"/>
        <v>0</v>
      </c>
      <c r="L10" s="2">
        <f t="shared" si="2"/>
        <v>0</v>
      </c>
      <c r="M10" s="2">
        <f t="shared" ref="M10:M36" si="8">IF($G10&lt;0,$M9+1,$M9)</f>
        <v>0</v>
      </c>
      <c r="N10" s="72"/>
      <c r="O10" s="74"/>
    </row>
    <row r="11" spans="1:15" x14ac:dyDescent="0.2">
      <c r="A11" s="1">
        <v>5</v>
      </c>
      <c r="B11" s="2">
        <f t="shared" si="3"/>
        <v>0</v>
      </c>
      <c r="C11" s="72"/>
      <c r="D11" s="72"/>
      <c r="E11" s="2">
        <f t="shared" si="0"/>
        <v>0</v>
      </c>
      <c r="F11" s="72"/>
      <c r="G11" s="3">
        <f t="shared" si="4"/>
        <v>0</v>
      </c>
      <c r="H11" s="2">
        <f t="shared" si="6"/>
        <v>0</v>
      </c>
      <c r="I11" s="2">
        <f t="shared" si="7"/>
        <v>0</v>
      </c>
      <c r="J11" s="2">
        <f t="shared" si="5"/>
        <v>0</v>
      </c>
      <c r="K11" s="2">
        <f t="shared" si="1"/>
        <v>0</v>
      </c>
      <c r="L11" s="2">
        <f t="shared" si="2"/>
        <v>0</v>
      </c>
      <c r="M11" s="2">
        <f t="shared" si="8"/>
        <v>0</v>
      </c>
      <c r="N11" s="72"/>
      <c r="O11" s="74"/>
    </row>
    <row r="12" spans="1:15" x14ac:dyDescent="0.2">
      <c r="A12" s="1">
        <v>6</v>
      </c>
      <c r="B12" s="2">
        <f t="shared" si="3"/>
        <v>0</v>
      </c>
      <c r="C12" s="72"/>
      <c r="D12" s="72"/>
      <c r="E12" s="2">
        <f t="shared" si="0"/>
        <v>0</v>
      </c>
      <c r="F12" s="72"/>
      <c r="G12" s="3">
        <f t="shared" si="4"/>
        <v>0</v>
      </c>
      <c r="H12" s="2">
        <f t="shared" si="6"/>
        <v>0</v>
      </c>
      <c r="I12" s="2">
        <f t="shared" si="7"/>
        <v>0</v>
      </c>
      <c r="J12" s="2">
        <f t="shared" si="5"/>
        <v>0</v>
      </c>
      <c r="K12" s="2">
        <f t="shared" si="1"/>
        <v>0</v>
      </c>
      <c r="L12" s="2">
        <f t="shared" si="2"/>
        <v>0</v>
      </c>
      <c r="M12" s="2">
        <f t="shared" si="8"/>
        <v>0</v>
      </c>
      <c r="N12" s="72"/>
      <c r="O12" s="74"/>
    </row>
    <row r="13" spans="1:15" x14ac:dyDescent="0.2">
      <c r="A13" s="1">
        <v>7</v>
      </c>
      <c r="B13" s="2">
        <f t="shared" si="3"/>
        <v>0</v>
      </c>
      <c r="C13" s="72"/>
      <c r="D13" s="72"/>
      <c r="E13" s="2">
        <f t="shared" si="0"/>
        <v>0</v>
      </c>
      <c r="F13" s="72"/>
      <c r="G13" s="3">
        <f t="shared" si="4"/>
        <v>0</v>
      </c>
      <c r="H13" s="2">
        <f t="shared" si="6"/>
        <v>0</v>
      </c>
      <c r="I13" s="2">
        <f t="shared" si="7"/>
        <v>0</v>
      </c>
      <c r="J13" s="2">
        <f t="shared" si="5"/>
        <v>0</v>
      </c>
      <c r="K13" s="2">
        <f t="shared" si="1"/>
        <v>0</v>
      </c>
      <c r="L13" s="2">
        <f t="shared" si="2"/>
        <v>0</v>
      </c>
      <c r="M13" s="2">
        <f t="shared" si="8"/>
        <v>0</v>
      </c>
      <c r="N13" s="72"/>
      <c r="O13" s="74"/>
    </row>
    <row r="14" spans="1:15" x14ac:dyDescent="0.2">
      <c r="A14" s="1">
        <v>8</v>
      </c>
      <c r="B14" s="2">
        <f t="shared" si="3"/>
        <v>0</v>
      </c>
      <c r="C14" s="72"/>
      <c r="D14" s="72"/>
      <c r="E14" s="2">
        <f t="shared" si="0"/>
        <v>0</v>
      </c>
      <c r="F14" s="72"/>
      <c r="G14" s="3">
        <f t="shared" si="4"/>
        <v>0</v>
      </c>
      <c r="H14" s="2">
        <f t="shared" si="6"/>
        <v>0</v>
      </c>
      <c r="I14" s="2">
        <f t="shared" si="7"/>
        <v>0</v>
      </c>
      <c r="J14" s="2">
        <f t="shared" si="5"/>
        <v>0</v>
      </c>
      <c r="K14" s="2">
        <f t="shared" si="1"/>
        <v>0</v>
      </c>
      <c r="L14" s="2">
        <f t="shared" si="2"/>
        <v>0</v>
      </c>
      <c r="M14" s="2">
        <f t="shared" si="8"/>
        <v>0</v>
      </c>
      <c r="N14" s="72"/>
      <c r="O14" s="74"/>
    </row>
    <row r="15" spans="1:15" x14ac:dyDescent="0.2">
      <c r="A15" s="1">
        <v>9</v>
      </c>
      <c r="B15" s="2">
        <f t="shared" si="3"/>
        <v>0</v>
      </c>
      <c r="C15" s="72"/>
      <c r="D15" s="72"/>
      <c r="E15" s="2">
        <f t="shared" si="0"/>
        <v>0</v>
      </c>
      <c r="F15" s="72"/>
      <c r="G15" s="3">
        <f t="shared" si="4"/>
        <v>0</v>
      </c>
      <c r="H15" s="2">
        <f t="shared" si="6"/>
        <v>0</v>
      </c>
      <c r="I15" s="2">
        <f t="shared" si="7"/>
        <v>0</v>
      </c>
      <c r="J15" s="2">
        <f t="shared" si="5"/>
        <v>0</v>
      </c>
      <c r="K15" s="2">
        <f t="shared" si="1"/>
        <v>0</v>
      </c>
      <c r="L15" s="2">
        <f t="shared" si="2"/>
        <v>0</v>
      </c>
      <c r="M15" s="2">
        <f t="shared" si="8"/>
        <v>0</v>
      </c>
      <c r="N15" s="72"/>
      <c r="O15" s="74"/>
    </row>
    <row r="16" spans="1:15" x14ac:dyDescent="0.2">
      <c r="A16" s="1">
        <v>10</v>
      </c>
      <c r="B16" s="2">
        <f t="shared" si="3"/>
        <v>0</v>
      </c>
      <c r="C16" s="72"/>
      <c r="D16" s="72"/>
      <c r="E16" s="2">
        <f t="shared" si="0"/>
        <v>0</v>
      </c>
      <c r="F16" s="72"/>
      <c r="G16" s="3">
        <f t="shared" si="4"/>
        <v>0</v>
      </c>
      <c r="H16" s="2">
        <f t="shared" si="6"/>
        <v>0</v>
      </c>
      <c r="I16" s="2">
        <f t="shared" si="7"/>
        <v>0</v>
      </c>
      <c r="J16" s="2">
        <f t="shared" si="5"/>
        <v>0</v>
      </c>
      <c r="K16" s="2">
        <f t="shared" si="1"/>
        <v>0</v>
      </c>
      <c r="L16" s="2">
        <f t="shared" si="2"/>
        <v>0</v>
      </c>
      <c r="M16" s="2">
        <f t="shared" si="8"/>
        <v>0</v>
      </c>
      <c r="N16" s="72"/>
      <c r="O16" s="74"/>
    </row>
    <row r="17" spans="1:15" x14ac:dyDescent="0.2">
      <c r="A17" s="1">
        <v>11</v>
      </c>
      <c r="B17" s="2">
        <f t="shared" si="3"/>
        <v>0</v>
      </c>
      <c r="C17" s="72"/>
      <c r="D17" s="72"/>
      <c r="E17" s="2">
        <f t="shared" si="0"/>
        <v>0</v>
      </c>
      <c r="F17" s="72"/>
      <c r="G17" s="3">
        <f t="shared" si="4"/>
        <v>0</v>
      </c>
      <c r="H17" s="2">
        <f t="shared" si="6"/>
        <v>0</v>
      </c>
      <c r="I17" s="2">
        <f t="shared" si="7"/>
        <v>0</v>
      </c>
      <c r="J17" s="2">
        <f t="shared" si="5"/>
        <v>0</v>
      </c>
      <c r="K17" s="2">
        <f t="shared" si="1"/>
        <v>0</v>
      </c>
      <c r="L17" s="2">
        <f t="shared" si="2"/>
        <v>0</v>
      </c>
      <c r="M17" s="2">
        <f t="shared" si="8"/>
        <v>0</v>
      </c>
      <c r="N17" s="72"/>
      <c r="O17" s="74"/>
    </row>
    <row r="18" spans="1:15" x14ac:dyDescent="0.2">
      <c r="A18" s="1">
        <v>12</v>
      </c>
      <c r="B18" s="2">
        <f t="shared" si="3"/>
        <v>0</v>
      </c>
      <c r="C18" s="72"/>
      <c r="D18" s="72"/>
      <c r="E18" s="2">
        <f t="shared" si="0"/>
        <v>0</v>
      </c>
      <c r="F18" s="72"/>
      <c r="G18" s="3">
        <f t="shared" si="4"/>
        <v>0</v>
      </c>
      <c r="H18" s="2">
        <f t="shared" si="6"/>
        <v>0</v>
      </c>
      <c r="I18" s="2">
        <f t="shared" si="7"/>
        <v>0</v>
      </c>
      <c r="J18" s="2">
        <f t="shared" si="5"/>
        <v>0</v>
      </c>
      <c r="K18" s="2">
        <f t="shared" si="1"/>
        <v>0</v>
      </c>
      <c r="L18" s="2">
        <f>IF(G18&lt;0,$L17+1,IF($F18=$F17,$L17,IF($G18&gt;-1,0)))</f>
        <v>0</v>
      </c>
      <c r="M18" s="2">
        <f>IF($G18&lt;0,$M17+1,$M17)</f>
        <v>0</v>
      </c>
      <c r="N18" s="72"/>
      <c r="O18" s="74"/>
    </row>
    <row r="19" spans="1:15" x14ac:dyDescent="0.2">
      <c r="A19" s="1">
        <v>13</v>
      </c>
      <c r="B19" s="2">
        <f t="shared" si="3"/>
        <v>0</v>
      </c>
      <c r="C19" s="72"/>
      <c r="D19" s="72"/>
      <c r="E19" s="2">
        <f t="shared" si="0"/>
        <v>0</v>
      </c>
      <c r="F19" s="72"/>
      <c r="G19" s="3">
        <f t="shared" si="4"/>
        <v>0</v>
      </c>
      <c r="H19" s="2">
        <f t="shared" si="6"/>
        <v>0</v>
      </c>
      <c r="I19" s="2">
        <f t="shared" si="7"/>
        <v>0</v>
      </c>
      <c r="J19" s="2">
        <f t="shared" si="5"/>
        <v>0</v>
      </c>
      <c r="K19" s="2">
        <f t="shared" si="1"/>
        <v>0</v>
      </c>
      <c r="L19" s="2">
        <f t="shared" si="2"/>
        <v>0</v>
      </c>
      <c r="M19" s="2">
        <f t="shared" si="8"/>
        <v>0</v>
      </c>
      <c r="N19" s="72"/>
      <c r="O19" s="74"/>
    </row>
    <row r="20" spans="1:15" x14ac:dyDescent="0.2">
      <c r="A20" s="1">
        <v>14</v>
      </c>
      <c r="B20" s="2">
        <f t="shared" si="3"/>
        <v>0</v>
      </c>
      <c r="C20" s="72"/>
      <c r="D20" s="72"/>
      <c r="E20" s="2">
        <f t="shared" si="0"/>
        <v>0</v>
      </c>
      <c r="F20" s="72"/>
      <c r="G20" s="3">
        <f t="shared" si="4"/>
        <v>0</v>
      </c>
      <c r="H20" s="2">
        <f t="shared" si="6"/>
        <v>0</v>
      </c>
      <c r="I20" s="2">
        <f t="shared" si="7"/>
        <v>0</v>
      </c>
      <c r="J20" s="2">
        <f t="shared" si="5"/>
        <v>0</v>
      </c>
      <c r="K20" s="2">
        <f t="shared" si="1"/>
        <v>0</v>
      </c>
      <c r="L20" s="2">
        <f t="shared" si="2"/>
        <v>0</v>
      </c>
      <c r="M20" s="2">
        <f t="shared" si="8"/>
        <v>0</v>
      </c>
      <c r="N20" s="72"/>
      <c r="O20" s="74"/>
    </row>
    <row r="21" spans="1:15" x14ac:dyDescent="0.2">
      <c r="A21" s="1">
        <v>15</v>
      </c>
      <c r="B21" s="2">
        <f t="shared" si="3"/>
        <v>0</v>
      </c>
      <c r="C21" s="72"/>
      <c r="D21" s="72"/>
      <c r="E21" s="2">
        <f t="shared" si="0"/>
        <v>0</v>
      </c>
      <c r="F21" s="72"/>
      <c r="G21" s="3">
        <f t="shared" si="4"/>
        <v>0</v>
      </c>
      <c r="H21" s="2">
        <f t="shared" si="6"/>
        <v>0</v>
      </c>
      <c r="I21" s="2">
        <f t="shared" si="7"/>
        <v>0</v>
      </c>
      <c r="J21" s="2">
        <f t="shared" si="5"/>
        <v>0</v>
      </c>
      <c r="K21" s="2">
        <f t="shared" si="1"/>
        <v>0</v>
      </c>
      <c r="L21" s="2">
        <f t="shared" si="2"/>
        <v>0</v>
      </c>
      <c r="M21" s="2">
        <f t="shared" si="8"/>
        <v>0</v>
      </c>
      <c r="N21" s="72"/>
      <c r="O21" s="74"/>
    </row>
    <row r="22" spans="1:15" x14ac:dyDescent="0.2">
      <c r="A22" s="1">
        <v>16</v>
      </c>
      <c r="B22" s="2">
        <f t="shared" si="3"/>
        <v>0</v>
      </c>
      <c r="C22" s="72"/>
      <c r="D22" s="72"/>
      <c r="E22" s="2">
        <f t="shared" si="0"/>
        <v>0</v>
      </c>
      <c r="F22" s="72"/>
      <c r="G22" s="3">
        <f t="shared" si="4"/>
        <v>0</v>
      </c>
      <c r="H22" s="2">
        <f t="shared" si="6"/>
        <v>0</v>
      </c>
      <c r="I22" s="2">
        <f t="shared" si="7"/>
        <v>0</v>
      </c>
      <c r="J22" s="2">
        <f t="shared" si="5"/>
        <v>0</v>
      </c>
      <c r="K22" s="2">
        <f t="shared" si="1"/>
        <v>0</v>
      </c>
      <c r="L22" s="2">
        <f t="shared" si="2"/>
        <v>0</v>
      </c>
      <c r="M22" s="2">
        <f t="shared" si="8"/>
        <v>0</v>
      </c>
      <c r="N22" s="72"/>
      <c r="O22" s="74"/>
    </row>
    <row r="23" spans="1:15" x14ac:dyDescent="0.2">
      <c r="A23" s="1">
        <v>17</v>
      </c>
      <c r="B23" s="2">
        <f t="shared" si="3"/>
        <v>0</v>
      </c>
      <c r="C23" s="72"/>
      <c r="D23" s="72"/>
      <c r="E23" s="2">
        <f t="shared" si="0"/>
        <v>0</v>
      </c>
      <c r="F23" s="72"/>
      <c r="G23" s="3">
        <f>F23-E23</f>
        <v>0</v>
      </c>
      <c r="H23" s="2">
        <f t="shared" si="6"/>
        <v>0</v>
      </c>
      <c r="I23" s="2">
        <f t="shared" si="7"/>
        <v>0</v>
      </c>
      <c r="J23" s="2">
        <f t="shared" si="5"/>
        <v>0</v>
      </c>
      <c r="K23" s="2">
        <f t="shared" si="1"/>
        <v>0</v>
      </c>
      <c r="L23" s="2">
        <f t="shared" si="2"/>
        <v>0</v>
      </c>
      <c r="M23" s="2">
        <f t="shared" si="8"/>
        <v>0</v>
      </c>
      <c r="N23" s="72"/>
      <c r="O23" s="74"/>
    </row>
    <row r="24" spans="1:15" x14ac:dyDescent="0.2">
      <c r="A24" s="1">
        <v>18</v>
      </c>
      <c r="B24" s="2">
        <f t="shared" si="3"/>
        <v>0</v>
      </c>
      <c r="C24" s="72"/>
      <c r="D24" s="72"/>
      <c r="E24" s="2">
        <f t="shared" si="0"/>
        <v>0</v>
      </c>
      <c r="F24" s="72"/>
      <c r="G24" s="3">
        <f>F24-E24</f>
        <v>0</v>
      </c>
      <c r="H24" s="2">
        <f t="shared" si="6"/>
        <v>0</v>
      </c>
      <c r="I24" s="2">
        <f t="shared" si="7"/>
        <v>0</v>
      </c>
      <c r="J24" s="2">
        <f t="shared" si="5"/>
        <v>0</v>
      </c>
      <c r="K24" s="2">
        <f t="shared" si="1"/>
        <v>0</v>
      </c>
      <c r="L24" s="2">
        <f t="shared" si="2"/>
        <v>0</v>
      </c>
      <c r="M24" s="2">
        <f t="shared" si="8"/>
        <v>0</v>
      </c>
      <c r="N24" s="72"/>
      <c r="O24" s="74"/>
    </row>
    <row r="25" spans="1:15" x14ac:dyDescent="0.2">
      <c r="A25" s="1">
        <v>19</v>
      </c>
      <c r="B25" s="2">
        <f t="shared" si="3"/>
        <v>0</v>
      </c>
      <c r="C25" s="72"/>
      <c r="D25" s="72"/>
      <c r="E25" s="2">
        <f t="shared" si="0"/>
        <v>0</v>
      </c>
      <c r="F25" s="72"/>
      <c r="G25" s="3">
        <f>F25-E25</f>
        <v>0</v>
      </c>
      <c r="H25" s="2">
        <f t="shared" si="6"/>
        <v>0</v>
      </c>
      <c r="I25" s="2">
        <f t="shared" si="7"/>
        <v>0</v>
      </c>
      <c r="J25" s="2">
        <f t="shared" si="5"/>
        <v>0</v>
      </c>
      <c r="K25" s="2">
        <f t="shared" si="1"/>
        <v>0</v>
      </c>
      <c r="L25" s="2">
        <f t="shared" si="2"/>
        <v>0</v>
      </c>
      <c r="M25" s="2">
        <f t="shared" si="8"/>
        <v>0</v>
      </c>
      <c r="N25" s="72"/>
      <c r="O25" s="74"/>
    </row>
    <row r="26" spans="1:15" x14ac:dyDescent="0.2">
      <c r="A26" s="1">
        <v>20</v>
      </c>
      <c r="B26" s="2">
        <f t="shared" si="3"/>
        <v>0</v>
      </c>
      <c r="C26" s="72"/>
      <c r="D26" s="72"/>
      <c r="E26" s="2">
        <f t="shared" si="0"/>
        <v>0</v>
      </c>
      <c r="F26" s="72"/>
      <c r="G26" s="3">
        <f t="shared" si="4"/>
        <v>0</v>
      </c>
      <c r="H26" s="2">
        <f t="shared" si="6"/>
        <v>0</v>
      </c>
      <c r="I26" s="2">
        <f t="shared" si="7"/>
        <v>0</v>
      </c>
      <c r="J26" s="2">
        <f t="shared" si="5"/>
        <v>0</v>
      </c>
      <c r="K26" s="2">
        <f t="shared" si="1"/>
        <v>0</v>
      </c>
      <c r="L26" s="2">
        <f t="shared" si="2"/>
        <v>0</v>
      </c>
      <c r="M26" s="2">
        <f t="shared" si="8"/>
        <v>0</v>
      </c>
      <c r="N26" s="72"/>
      <c r="O26" s="74"/>
    </row>
    <row r="27" spans="1:15" x14ac:dyDescent="0.2">
      <c r="A27" s="1">
        <v>21</v>
      </c>
      <c r="B27" s="2">
        <f t="shared" si="3"/>
        <v>0</v>
      </c>
      <c r="C27" s="72"/>
      <c r="D27" s="72"/>
      <c r="E27" s="2">
        <f t="shared" si="0"/>
        <v>0</v>
      </c>
      <c r="F27" s="72"/>
      <c r="G27" s="3">
        <f t="shared" si="4"/>
        <v>0</v>
      </c>
      <c r="H27" s="2">
        <f t="shared" si="6"/>
        <v>0</v>
      </c>
      <c r="I27" s="2">
        <f t="shared" si="7"/>
        <v>0</v>
      </c>
      <c r="J27" s="2">
        <f t="shared" si="5"/>
        <v>0</v>
      </c>
      <c r="K27" s="2">
        <f t="shared" si="1"/>
        <v>0</v>
      </c>
      <c r="L27" s="2">
        <f t="shared" si="2"/>
        <v>0</v>
      </c>
      <c r="M27" s="2">
        <f t="shared" si="8"/>
        <v>0</v>
      </c>
      <c r="N27" s="72"/>
      <c r="O27" s="74"/>
    </row>
    <row r="28" spans="1:15" x14ac:dyDescent="0.2">
      <c r="A28" s="1">
        <v>22</v>
      </c>
      <c r="B28" s="2">
        <f t="shared" si="3"/>
        <v>0</v>
      </c>
      <c r="C28" s="72"/>
      <c r="D28" s="72"/>
      <c r="E28" s="2">
        <f t="shared" si="0"/>
        <v>0</v>
      </c>
      <c r="F28" s="72"/>
      <c r="G28" s="3">
        <f t="shared" si="4"/>
        <v>0</v>
      </c>
      <c r="H28" s="2">
        <f t="shared" si="6"/>
        <v>0</v>
      </c>
      <c r="I28" s="2">
        <f t="shared" si="7"/>
        <v>0</v>
      </c>
      <c r="J28" s="2">
        <f t="shared" si="5"/>
        <v>0</v>
      </c>
      <c r="K28" s="2">
        <f t="shared" si="1"/>
        <v>0</v>
      </c>
      <c r="L28" s="2">
        <f t="shared" si="2"/>
        <v>0</v>
      </c>
      <c r="M28" s="2">
        <f t="shared" si="8"/>
        <v>0</v>
      </c>
      <c r="N28" s="72"/>
      <c r="O28" s="74"/>
    </row>
    <row r="29" spans="1:15" x14ac:dyDescent="0.2">
      <c r="A29" s="1">
        <v>23</v>
      </c>
      <c r="B29" s="2">
        <f t="shared" si="3"/>
        <v>0</v>
      </c>
      <c r="C29" s="72"/>
      <c r="D29" s="72"/>
      <c r="E29" s="2">
        <f t="shared" si="0"/>
        <v>0</v>
      </c>
      <c r="F29" s="72"/>
      <c r="G29" s="3">
        <f t="shared" si="4"/>
        <v>0</v>
      </c>
      <c r="H29" s="2">
        <f t="shared" si="6"/>
        <v>0</v>
      </c>
      <c r="I29" s="2">
        <f t="shared" si="7"/>
        <v>0</v>
      </c>
      <c r="J29" s="2">
        <f t="shared" si="5"/>
        <v>0</v>
      </c>
      <c r="K29" s="2">
        <f t="shared" si="1"/>
        <v>0</v>
      </c>
      <c r="L29" s="2">
        <f t="shared" si="2"/>
        <v>0</v>
      </c>
      <c r="M29" s="2">
        <f>IF($G29&lt;0,$M28+1,$M28)</f>
        <v>0</v>
      </c>
      <c r="N29" s="72"/>
      <c r="O29" s="74"/>
    </row>
    <row r="30" spans="1:15" x14ac:dyDescent="0.2">
      <c r="A30" s="1">
        <v>24</v>
      </c>
      <c r="B30" s="2">
        <f t="shared" si="3"/>
        <v>0</v>
      </c>
      <c r="C30" s="72"/>
      <c r="D30" s="72"/>
      <c r="E30" s="2">
        <f t="shared" si="0"/>
        <v>0</v>
      </c>
      <c r="F30" s="72"/>
      <c r="G30" s="3">
        <f t="shared" si="4"/>
        <v>0</v>
      </c>
      <c r="H30" s="2">
        <f t="shared" si="6"/>
        <v>0</v>
      </c>
      <c r="I30" s="2">
        <f t="shared" si="7"/>
        <v>0</v>
      </c>
      <c r="J30" s="2">
        <f t="shared" si="5"/>
        <v>0</v>
      </c>
      <c r="K30" s="2">
        <f t="shared" si="1"/>
        <v>0</v>
      </c>
      <c r="L30" s="2">
        <f t="shared" si="2"/>
        <v>0</v>
      </c>
      <c r="M30" s="2">
        <f t="shared" si="8"/>
        <v>0</v>
      </c>
      <c r="N30" s="72"/>
      <c r="O30" s="74"/>
    </row>
    <row r="31" spans="1:15" x14ac:dyDescent="0.2">
      <c r="A31" s="1">
        <v>25</v>
      </c>
      <c r="B31" s="2">
        <f t="shared" si="3"/>
        <v>0</v>
      </c>
      <c r="C31" s="72"/>
      <c r="D31" s="72"/>
      <c r="E31" s="2">
        <f t="shared" si="0"/>
        <v>0</v>
      </c>
      <c r="F31" s="72"/>
      <c r="G31" s="3">
        <f t="shared" si="4"/>
        <v>0</v>
      </c>
      <c r="H31" s="2">
        <f>$H30+$G31</f>
        <v>0</v>
      </c>
      <c r="I31" s="2">
        <f t="shared" si="7"/>
        <v>0</v>
      </c>
      <c r="J31" s="2">
        <f t="shared" si="5"/>
        <v>0</v>
      </c>
      <c r="K31" s="2">
        <f t="shared" si="1"/>
        <v>0</v>
      </c>
      <c r="L31" s="2">
        <f t="shared" si="2"/>
        <v>0</v>
      </c>
      <c r="M31" s="2">
        <f t="shared" si="8"/>
        <v>0</v>
      </c>
      <c r="N31" s="72"/>
      <c r="O31" s="74"/>
    </row>
    <row r="32" spans="1:15" x14ac:dyDescent="0.2">
      <c r="A32" s="1">
        <v>26</v>
      </c>
      <c r="B32" s="2">
        <f t="shared" si="3"/>
        <v>0</v>
      </c>
      <c r="C32" s="72"/>
      <c r="D32" s="72"/>
      <c r="E32" s="2">
        <f t="shared" si="0"/>
        <v>0</v>
      </c>
      <c r="F32" s="72"/>
      <c r="G32" s="3">
        <f t="shared" si="4"/>
        <v>0</v>
      </c>
      <c r="H32" s="2">
        <f t="shared" si="6"/>
        <v>0</v>
      </c>
      <c r="I32" s="2">
        <f t="shared" si="7"/>
        <v>0</v>
      </c>
      <c r="J32" s="2">
        <f t="shared" si="5"/>
        <v>0</v>
      </c>
      <c r="K32" s="2">
        <f t="shared" si="1"/>
        <v>0</v>
      </c>
      <c r="L32" s="2">
        <f t="shared" si="2"/>
        <v>0</v>
      </c>
      <c r="M32" s="2">
        <f t="shared" si="8"/>
        <v>0</v>
      </c>
      <c r="N32" s="72"/>
      <c r="O32" s="74"/>
    </row>
    <row r="33" spans="1:15" x14ac:dyDescent="0.2">
      <c r="A33" s="1">
        <v>27</v>
      </c>
      <c r="B33" s="2">
        <f t="shared" si="3"/>
        <v>0</v>
      </c>
      <c r="C33" s="72"/>
      <c r="D33" s="72"/>
      <c r="E33" s="2">
        <f t="shared" si="0"/>
        <v>0</v>
      </c>
      <c r="F33" s="72"/>
      <c r="G33" s="3">
        <f t="shared" si="4"/>
        <v>0</v>
      </c>
      <c r="H33" s="2">
        <f t="shared" si="6"/>
        <v>0</v>
      </c>
      <c r="I33" s="2">
        <f t="shared" si="7"/>
        <v>0</v>
      </c>
      <c r="J33" s="2">
        <f t="shared" si="5"/>
        <v>0</v>
      </c>
      <c r="K33" s="2">
        <f t="shared" si="1"/>
        <v>0</v>
      </c>
      <c r="L33" s="2">
        <f t="shared" si="2"/>
        <v>0</v>
      </c>
      <c r="M33" s="2">
        <f t="shared" si="8"/>
        <v>0</v>
      </c>
      <c r="N33" s="72"/>
      <c r="O33" s="74"/>
    </row>
    <row r="34" spans="1:15" x14ac:dyDescent="0.2">
      <c r="A34" s="1">
        <v>28</v>
      </c>
      <c r="B34" s="2">
        <f t="shared" si="3"/>
        <v>0</v>
      </c>
      <c r="C34" s="72"/>
      <c r="D34" s="72"/>
      <c r="E34" s="2">
        <f t="shared" si="0"/>
        <v>0</v>
      </c>
      <c r="F34" s="72"/>
      <c r="G34" s="3">
        <f t="shared" si="4"/>
        <v>0</v>
      </c>
      <c r="H34" s="2">
        <f>$H33+$G34</f>
        <v>0</v>
      </c>
      <c r="I34" s="2">
        <f t="shared" si="7"/>
        <v>0</v>
      </c>
      <c r="J34" s="2">
        <f t="shared" si="5"/>
        <v>0</v>
      </c>
      <c r="K34" s="2">
        <f t="shared" si="1"/>
        <v>0</v>
      </c>
      <c r="L34" s="2">
        <f t="shared" si="2"/>
        <v>0</v>
      </c>
      <c r="M34" s="2">
        <f t="shared" si="8"/>
        <v>0</v>
      </c>
      <c r="N34" s="72"/>
      <c r="O34" s="74"/>
    </row>
    <row r="35" spans="1:15" x14ac:dyDescent="0.2">
      <c r="A35" s="1">
        <v>29</v>
      </c>
      <c r="B35" s="2">
        <f t="shared" si="3"/>
        <v>0</v>
      </c>
      <c r="C35" s="72"/>
      <c r="D35" s="72"/>
      <c r="E35" s="2">
        <f t="shared" si="0"/>
        <v>0</v>
      </c>
      <c r="F35" s="72"/>
      <c r="G35" s="3">
        <f>F35-E35</f>
        <v>0</v>
      </c>
      <c r="H35" s="2">
        <f t="shared" si="6"/>
        <v>0</v>
      </c>
      <c r="I35" s="2">
        <f t="shared" si="7"/>
        <v>0</v>
      </c>
      <c r="J35" s="2">
        <f t="shared" si="5"/>
        <v>0</v>
      </c>
      <c r="K35" s="2">
        <f t="shared" si="1"/>
        <v>0</v>
      </c>
      <c r="L35" s="2">
        <f t="shared" si="2"/>
        <v>0</v>
      </c>
      <c r="M35" s="2">
        <f t="shared" si="8"/>
        <v>0</v>
      </c>
      <c r="N35" s="72"/>
      <c r="O35" s="74"/>
    </row>
    <row r="36" spans="1:15" x14ac:dyDescent="0.2">
      <c r="A36" s="1">
        <v>30</v>
      </c>
      <c r="B36" s="2">
        <f t="shared" si="3"/>
        <v>0</v>
      </c>
      <c r="C36" s="72"/>
      <c r="D36" s="72"/>
      <c r="E36" s="2">
        <f t="shared" si="0"/>
        <v>0</v>
      </c>
      <c r="F36" s="72"/>
      <c r="G36" s="3">
        <f t="shared" si="4"/>
        <v>0</v>
      </c>
      <c r="H36" s="2">
        <f t="shared" si="6"/>
        <v>0</v>
      </c>
      <c r="I36" s="2">
        <f t="shared" si="7"/>
        <v>0</v>
      </c>
      <c r="J36" s="2">
        <f t="shared" si="5"/>
        <v>0</v>
      </c>
      <c r="K36" s="2">
        <f t="shared" si="1"/>
        <v>0</v>
      </c>
      <c r="L36" s="2">
        <f t="shared" si="2"/>
        <v>0</v>
      </c>
      <c r="M36" s="2">
        <f t="shared" si="8"/>
        <v>0</v>
      </c>
      <c r="N36" s="72"/>
      <c r="O36" s="74"/>
    </row>
    <row r="37" spans="1:15" x14ac:dyDescent="0.2">
      <c r="A37" s="35" t="s">
        <v>13</v>
      </c>
      <c r="B37" s="36"/>
      <c r="C37" s="36"/>
      <c r="D37" s="36"/>
      <c r="E37" s="36"/>
      <c r="F37" s="37">
        <f>F36</f>
        <v>0</v>
      </c>
      <c r="G37" s="38"/>
      <c r="H37" s="37">
        <f>H36</f>
        <v>0</v>
      </c>
      <c r="I37" s="37">
        <f>I36</f>
        <v>0</v>
      </c>
      <c r="J37" s="37">
        <f>J36</f>
        <v>0</v>
      </c>
      <c r="K37" s="36"/>
      <c r="L37" s="36"/>
      <c r="M37" s="36"/>
      <c r="N37" s="36"/>
      <c r="O37" s="36"/>
    </row>
    <row r="38" spans="1:15" x14ac:dyDescent="0.2">
      <c r="A38" s="4"/>
      <c r="B38" s="2"/>
      <c r="C38" s="2"/>
      <c r="D38" s="2"/>
      <c r="E38" s="2"/>
      <c r="F38" s="5"/>
      <c r="G38" s="3"/>
      <c r="H38" s="5"/>
      <c r="I38" s="5"/>
      <c r="J38" s="5"/>
      <c r="K38" s="2"/>
      <c r="L38" s="2"/>
      <c r="M38" s="2"/>
      <c r="N38" s="2"/>
    </row>
    <row r="39" spans="1:15" hidden="1" x14ac:dyDescent="0.2">
      <c r="A39" s="4"/>
      <c r="B39" s="2"/>
      <c r="C39" s="2"/>
      <c r="D39" s="2"/>
      <c r="E39" s="2"/>
      <c r="F39" s="5"/>
      <c r="G39" s="3"/>
      <c r="H39" s="5"/>
      <c r="I39" s="5"/>
      <c r="J39" s="5"/>
      <c r="K39" s="2"/>
      <c r="L39" s="2"/>
      <c r="M39" s="2"/>
      <c r="N39" s="2"/>
    </row>
    <row r="40" spans="1:15" x14ac:dyDescent="0.2">
      <c r="A40" s="47"/>
      <c r="D40" s="64" t="s">
        <v>14</v>
      </c>
      <c r="E40" s="97" t="str">
        <f>IF(H37=0,"0",H37/J37*1)</f>
        <v>0</v>
      </c>
      <c r="F40" s="2"/>
      <c r="G40" s="2"/>
      <c r="H40" s="2"/>
      <c r="L40" s="65" t="s">
        <v>15</v>
      </c>
      <c r="M40" s="66" t="str">
        <f>IF(COUNTIF(L7:L36,5),"Yes","No")</f>
        <v>No</v>
      </c>
      <c r="N40" s="65"/>
      <c r="O40" s="65"/>
    </row>
    <row r="41" spans="1:15" x14ac:dyDescent="0.2">
      <c r="A41" s="67"/>
      <c r="B41" s="67"/>
      <c r="C41" s="67"/>
      <c r="D41" s="68" t="s">
        <v>16</v>
      </c>
      <c r="E41" s="69" t="str">
        <f>IF(E40&gt;-0.5%,"No","Yes")</f>
        <v>No</v>
      </c>
      <c r="F41" s="68"/>
      <c r="G41" s="70"/>
      <c r="H41" s="67"/>
      <c r="I41" s="67"/>
      <c r="J41" s="67"/>
      <c r="K41" s="67"/>
      <c r="L41" s="68" t="s">
        <v>17</v>
      </c>
      <c r="M41" s="69" t="str">
        <f>IF(COUNTIF(M7:M36,18),"Yes","No")</f>
        <v>No</v>
      </c>
      <c r="N41" s="68"/>
      <c r="O41" s="68"/>
    </row>
  </sheetData>
  <sheetProtection sheet="1" selectLockedCells="1"/>
  <mergeCells count="5">
    <mergeCell ref="A1:O1"/>
    <mergeCell ref="B4:C4"/>
    <mergeCell ref="I2:O4"/>
    <mergeCell ref="B2:G2"/>
    <mergeCell ref="F4:G4"/>
  </mergeCells>
  <phoneticPr fontId="0" type="noConversion"/>
  <conditionalFormatting sqref="L7:L39">
    <cfRule type="cellIs" dxfId="25" priority="2" stopIfTrue="1" operator="greaterThanOrEqual">
      <formula>5</formula>
    </cfRule>
  </conditionalFormatting>
  <conditionalFormatting sqref="M7:M39">
    <cfRule type="cellIs" dxfId="24" priority="3" stopIfTrue="1" operator="greaterThanOrEqual">
      <formula>18</formula>
    </cfRule>
  </conditionalFormatting>
  <conditionalFormatting sqref="N37:O37">
    <cfRule type="cellIs" dxfId="23" priority="1" stopIfTrue="1" operator="greaterThanOrEqual">
      <formula>18</formula>
    </cfRule>
  </conditionalFormatting>
  <pageMargins left="0.25" right="0" top="0.5" bottom="0.25" header="0.5" footer="0.5"/>
  <pageSetup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D Advisory Note" ma:contentTypeID="0x0101002182C9B4EB0B02418050C6B4A7E2139000F8A4D696431A1F46BBD3A33AC3C6B5D7" ma:contentTypeVersion="17" ma:contentTypeDescription="" ma:contentTypeScope="" ma:versionID="c81a8e0a534769326d6d4798f6dadfff">
  <xsd:schema xmlns:xsd="http://www.w3.org/2001/XMLSchema" xmlns:xs="http://www.w3.org/2001/XMLSchema" xmlns:p="http://schemas.microsoft.com/office/2006/metadata/properties" xmlns:ns2="D519AC61-C7C0-4EC2-B686-52A93A4EED25" targetNamespace="http://schemas.microsoft.com/office/2006/metadata/properties" ma:root="true" ma:fieldsID="4ed1d0fd89ebf7b3da279b4e95f83b0c" ns2:_="">
    <xsd:import namespace="D519AC61-C7C0-4EC2-B686-52A93A4EED25"/>
    <xsd:element name="properties">
      <xsd:complexType>
        <xsd:sequence>
          <xsd:element name="documentManagement">
            <xsd:complexType>
              <xsd:all>
                <xsd:element ref="ns2:Submission" minOccurs="0"/>
                <xsd:element ref="ns2:Submission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9AC61-C7C0-4EC2-B686-52A93A4EED25" elementFormDefault="qualified">
    <xsd:import namespace="http://schemas.microsoft.com/office/2006/documentManagement/types"/>
    <xsd:import namespace="http://schemas.microsoft.com/office/infopath/2007/PartnerControls"/>
    <xsd:element name="Submission" ma:index="8" nillable="true" ma:displayName="Submission" ma:description="" ma:indexed="true" ma:list="{769E1A1A-1D2C-4544-99D1-22544A8491BA}" ma:internalName="Submission" ma:readOnly="false" ma:showField="Title" ma:web="{94CCFEC8-EC49-4599-85CB-05B4C0C7AE4F}">
      <xsd:simpleType>
        <xsd:restriction base="dms:Lookup"/>
      </xsd:simpleType>
    </xsd:element>
    <xsd:element name="Submission_x003a_ID" ma:index="9" nillable="true" ma:displayName="Submission:ID" ma:list="{769E1A1A-1D2C-4544-99D1-22544A8491BA}" ma:internalName="Submission_x003a_ID" ma:readOnly="true" ma:showField="ID" ma:web="">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mission xmlns="D519AC61-C7C0-4EC2-B686-52A93A4EED25">1379</Submission>
  </documentManagement>
</p:properties>
</file>

<file path=customXml/itemProps1.xml><?xml version="1.0" encoding="utf-8"?>
<ds:datastoreItem xmlns:ds="http://schemas.openxmlformats.org/officeDocument/2006/customXml" ds:itemID="{B81DEEC4-FFDE-49B0-9EA1-1426C63F2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9AC61-C7C0-4EC2-B686-52A93A4EED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713A4B-89C8-4ACA-8FC7-D4930D5A6EA7}">
  <ds:schemaRefs>
    <ds:schemaRef ds:uri="http://schemas.microsoft.com/sharepoint/v3/contenttype/forms"/>
  </ds:schemaRefs>
</ds:datastoreItem>
</file>

<file path=customXml/itemProps3.xml><?xml version="1.0" encoding="utf-8"?>
<ds:datastoreItem xmlns:ds="http://schemas.openxmlformats.org/officeDocument/2006/customXml" ds:itemID="{A7AE54BA-90DF-4C84-9231-3D9F62F3C95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519AC61-C7C0-4EC2-B686-52A93A4EED2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Temperature Compensation (TC)</vt:lpstr>
      <vt:lpstr>TC Decision Tree</vt:lpstr>
      <vt:lpstr>TC Conv Chart</vt:lpstr>
      <vt:lpstr>Instructions</vt:lpstr>
      <vt:lpstr>Month Summ</vt:lpstr>
      <vt:lpstr>Jan</vt:lpstr>
      <vt:lpstr>Feb</vt:lpstr>
      <vt:lpstr>March</vt:lpstr>
      <vt:lpstr>April</vt:lpstr>
      <vt:lpstr>May</vt:lpstr>
      <vt:lpstr>June</vt:lpstr>
      <vt:lpstr>July</vt:lpstr>
      <vt:lpstr>Aug</vt:lpstr>
      <vt:lpstr>Sept</vt:lpstr>
      <vt:lpstr>Oct</vt:lpstr>
      <vt:lpstr>Nov</vt:lpstr>
      <vt:lpstr>Dec</vt:lpstr>
      <vt:lpstr>Notes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Heidi Kroeger</dc:creator>
  <cp:lastModifiedBy>Mardero, Claudette (SD)</cp:lastModifiedBy>
  <cp:lastPrinted>2020-10-08T19:37:31Z</cp:lastPrinted>
  <dcterms:created xsi:type="dcterms:W3CDTF">2006-12-21T21:19:37Z</dcterms:created>
  <dcterms:modified xsi:type="dcterms:W3CDTF">2020-10-29T19:49:52Z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0x0101002182C9B4EB0B02418050C6B4A7E2139000F8A4D696431A1F46BBD3A33AC3C6B5D7</vt:lpwstr>
  </property>
</Properties>
</file>